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officeartep.sharepoint.com/sites/msteams_56ec57/Shared Documents/General/３．募集要領・様式/R8要領・様式関連/0427修正/"/>
    </mc:Choice>
  </mc:AlternateContent>
  <xr:revisionPtr revIDLastSave="253" documentId="13_ncr:1_{053B2B15-24C5-4832-98F3-FFF4873C1CEF}" xr6:coauthVersionLast="47" xr6:coauthVersionMax="47" xr10:uidLastSave="{1A5497B5-99B3-4159-ABD1-C6823F1B3F9D}"/>
  <bookViews>
    <workbookView xWindow="15" yWindow="-18120" windowWidth="29040" windowHeight="17520" tabRatio="751" xr2:uid="{CC1BFC67-A8FB-49C6-AD76-0332D73AC41B}"/>
  </bookViews>
  <sheets>
    <sheet name="様式5-1_棟番号1" sheetId="119" r:id="rId1"/>
    <sheet name="様式5-1_棟番号2" sheetId="140" r:id="rId2"/>
    <sheet name="様式5-1_棟番号3" sheetId="141" r:id="rId3"/>
    <sheet name="様式5-1_棟番号4" sheetId="142" r:id="rId4"/>
    <sheet name="様式5-1_棟番号5" sheetId="143" r:id="rId5"/>
    <sheet name="様式5-1_棟番号6" sheetId="144" state="hidden" r:id="rId6"/>
    <sheet name="様式5-1_棟番号7" sheetId="145" state="hidden" r:id="rId7"/>
    <sheet name="様式5-1_棟番号8" sheetId="146" state="hidden" r:id="rId8"/>
    <sheet name="様式5-1_棟番号9" sheetId="147" state="hidden" r:id="rId9"/>
    <sheet name="様式5-1_棟番号10" sheetId="148" state="hidden" r:id="rId10"/>
    <sheet name="様式5-2" sheetId="95" r:id="rId11"/>
    <sheet name="様式6" sheetId="107" r:id="rId12"/>
    <sheet name="様式7-1" sheetId="129" r:id="rId13"/>
    <sheet name="様式7-2" sheetId="130" r:id="rId14"/>
    <sheet name="様式8" sheetId="48" r:id="rId15"/>
  </sheets>
  <definedNames>
    <definedName name="_xlnm.Print_Area" localSheetId="0">'様式5-1_棟番号1'!$A$1:$L$49</definedName>
    <definedName name="_xlnm.Print_Area" localSheetId="9">'様式5-1_棟番号10'!$A$1:$L$49</definedName>
    <definedName name="_xlnm.Print_Area" localSheetId="1">'様式5-1_棟番号2'!$A$1:$L$49</definedName>
    <definedName name="_xlnm.Print_Area" localSheetId="2">'様式5-1_棟番号3'!$A$1:$L$49</definedName>
    <definedName name="_xlnm.Print_Area" localSheetId="3">'様式5-1_棟番号4'!$A$1:$L$49</definedName>
    <definedName name="_xlnm.Print_Area" localSheetId="4">'様式5-1_棟番号5'!$A$1:$L$49</definedName>
    <definedName name="_xlnm.Print_Area" localSheetId="5">'様式5-1_棟番号6'!$A$1:$L$49</definedName>
    <definedName name="_xlnm.Print_Area" localSheetId="6">'様式5-1_棟番号7'!$A$1:$L$49</definedName>
    <definedName name="_xlnm.Print_Area" localSheetId="7">'様式5-1_棟番号8'!$A$1:$L$49</definedName>
    <definedName name="_xlnm.Print_Area" localSheetId="8">'様式5-1_棟番号9'!$A$1:$L$49</definedName>
    <definedName name="_xlnm.Print_Area" localSheetId="10">'様式5-2'!$D$1:$N$46</definedName>
    <definedName name="_xlnm.Print_Area" localSheetId="11">様式6!$A$1:$AL$29</definedName>
    <definedName name="_xlnm.Print_Area" localSheetId="12">'様式7-1'!$A$1:$L$117</definedName>
    <definedName name="_xlnm.Print_Area" localSheetId="13">'様式7-2'!$A$1:$N$34</definedName>
    <definedName name="_xlnm.Print_Area" localSheetId="14">様式8!$B$1:$F$28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148" l="1"/>
  <c r="O34" i="148"/>
  <c r="N34" i="148"/>
  <c r="E34" i="148"/>
  <c r="E33" i="148"/>
  <c r="D26" i="148"/>
  <c r="D25" i="148"/>
  <c r="E15" i="148"/>
  <c r="O14" i="148"/>
  <c r="N14" i="148"/>
  <c r="E14" i="148"/>
  <c r="E13" i="148"/>
  <c r="E35" i="147"/>
  <c r="O34" i="147"/>
  <c r="N34" i="147"/>
  <c r="E34" i="147"/>
  <c r="E33" i="147"/>
  <c r="D26" i="147"/>
  <c r="D25" i="147"/>
  <c r="E15" i="147"/>
  <c r="O14" i="147"/>
  <c r="N14" i="147"/>
  <c r="E14" i="147"/>
  <c r="E13" i="147"/>
  <c r="E35" i="146"/>
  <c r="O34" i="146"/>
  <c r="N34" i="146"/>
  <c r="E34" i="146"/>
  <c r="E33" i="146"/>
  <c r="D26" i="146"/>
  <c r="D25" i="146"/>
  <c r="E15" i="146"/>
  <c r="O14" i="146"/>
  <c r="N14" i="146"/>
  <c r="E14" i="146"/>
  <c r="E13" i="146"/>
  <c r="E35" i="145"/>
  <c r="O34" i="145"/>
  <c r="N34" i="145"/>
  <c r="E34" i="145"/>
  <c r="E33" i="145"/>
  <c r="D26" i="145"/>
  <c r="D25" i="145"/>
  <c r="E15" i="145"/>
  <c r="O14" i="145"/>
  <c r="N14" i="145"/>
  <c r="E14" i="145"/>
  <c r="E13" i="145"/>
  <c r="E35" i="144"/>
  <c r="O34" i="144"/>
  <c r="N34" i="144"/>
  <c r="E34" i="144"/>
  <c r="E33" i="144"/>
  <c r="D26" i="144"/>
  <c r="D25" i="144"/>
  <c r="E15" i="144"/>
  <c r="O14" i="144"/>
  <c r="N14" i="144"/>
  <c r="E14" i="144"/>
  <c r="E13" i="144"/>
  <c r="E35" i="143"/>
  <c r="O34" i="143"/>
  <c r="N34" i="143"/>
  <c r="E34" i="143"/>
  <c r="E33" i="143"/>
  <c r="D26" i="143"/>
  <c r="D25" i="143"/>
  <c r="E15" i="143"/>
  <c r="O14" i="143"/>
  <c r="N14" i="143"/>
  <c r="E14" i="143"/>
  <c r="E13" i="143"/>
  <c r="E35" i="142"/>
  <c r="O34" i="142"/>
  <c r="N34" i="142"/>
  <c r="E34" i="142"/>
  <c r="E33" i="142"/>
  <c r="D26" i="142"/>
  <c r="D25" i="142"/>
  <c r="E15" i="142"/>
  <c r="O14" i="142"/>
  <c r="N14" i="142"/>
  <c r="E14" i="142"/>
  <c r="E13" i="142"/>
  <c r="E35" i="141"/>
  <c r="O34" i="141"/>
  <c r="N34" i="141"/>
  <c r="E34" i="141"/>
  <c r="E33" i="141"/>
  <c r="D26" i="141"/>
  <c r="D25" i="141"/>
  <c r="E15" i="141"/>
  <c r="O14" i="141"/>
  <c r="N14" i="141"/>
  <c r="E14" i="141"/>
  <c r="E13" i="141"/>
  <c r="E35" i="140"/>
  <c r="O34" i="140"/>
  <c r="N34" i="140"/>
  <c r="E34" i="140"/>
  <c r="E33" i="140"/>
  <c r="D26" i="140"/>
  <c r="D25" i="140"/>
  <c r="E15" i="140"/>
  <c r="O14" i="140"/>
  <c r="N14" i="140"/>
  <c r="E14" i="140"/>
  <c r="E13" i="140"/>
  <c r="E35" i="119"/>
  <c r="O34" i="119"/>
  <c r="N34" i="119"/>
  <c r="E34" i="119"/>
  <c r="E33" i="119"/>
  <c r="D26" i="119"/>
  <c r="D25" i="119"/>
  <c r="E15" i="119"/>
  <c r="O14" i="119"/>
  <c r="N14" i="119"/>
  <c r="E14" i="119"/>
  <c r="E13" i="119"/>
  <c r="H15" i="95" a="1"/>
  <c r="H17" i="95" a="1"/>
  <c r="B43" i="95" a="1"/>
  <c r="H13" i="95" a="1"/>
  <c r="B39" i="95" a="1"/>
  <c r="B23" i="95" a="1"/>
  <c r="B29" i="95" a="1"/>
  <c r="B37" i="95" a="1"/>
  <c r="B26" i="95" a="1"/>
  <c r="B41" i="95" a="1"/>
  <c r="H14" i="95" a="1"/>
  <c r="B40" i="95" a="1"/>
  <c r="B31" i="95" a="1"/>
  <c r="H9" i="95" a="1"/>
  <c r="B38" i="95" a="1"/>
  <c r="B45" i="95" a="1"/>
  <c r="B28" i="95" a="1"/>
  <c r="B22" i="95" a="1"/>
  <c r="B25" i="95" a="1"/>
  <c r="H12" i="95" a="1"/>
  <c r="B44" i="95" a="1"/>
  <c r="H10" i="95" a="1"/>
  <c r="B42" i="95" a="1"/>
  <c r="H11" i="95" a="1"/>
  <c r="H8" i="95" a="1"/>
  <c r="B36" i="95" a="1"/>
  <c r="B30" i="95" a="1"/>
  <c r="B27" i="95" a="1"/>
  <c r="B24" i="95" a="1"/>
  <c r="H16" i="95" a="1"/>
  <c r="B25" i="95" l="1"/>
  <c r="B22" i="95"/>
  <c r="B41" i="95"/>
  <c r="H15" i="95"/>
  <c r="B30" i="95"/>
  <c r="H8" i="95"/>
  <c r="B27" i="95"/>
  <c r="B40" i="95"/>
  <c r="B26" i="95"/>
  <c r="B36" i="95"/>
  <c r="H9" i="95"/>
  <c r="B37" i="95"/>
  <c r="H12" i="95"/>
  <c r="B43" i="95"/>
  <c r="B23" i="95"/>
  <c r="B38" i="95"/>
  <c r="H17" i="95"/>
  <c r="H14" i="95"/>
  <c r="B44" i="95"/>
  <c r="B31" i="95"/>
  <c r="H16" i="95"/>
  <c r="B28" i="95"/>
  <c r="H13" i="95"/>
  <c r="B45" i="95"/>
  <c r="H11" i="95"/>
  <c r="B24" i="95"/>
  <c r="B29" i="95"/>
  <c r="B42" i="95"/>
  <c r="H10" i="95"/>
  <c r="B39" i="95"/>
  <c r="J18" i="130"/>
  <c r="H23" i="130" s="1"/>
  <c r="H26" i="130" s="1"/>
  <c r="G7" i="130"/>
  <c r="H7" i="130" s="1"/>
  <c r="K115" i="129"/>
  <c r="I115" i="129"/>
  <c r="G115" i="129"/>
  <c r="L115" i="129" s="1"/>
  <c r="K114" i="129"/>
  <c r="I114" i="129"/>
  <c r="G114" i="129"/>
  <c r="L114" i="129" s="1"/>
  <c r="K113" i="129"/>
  <c r="I113" i="129"/>
  <c r="G113" i="129"/>
  <c r="K112" i="129"/>
  <c r="I112" i="129"/>
  <c r="G112" i="129"/>
  <c r="K111" i="129"/>
  <c r="I111" i="129"/>
  <c r="G111" i="129"/>
  <c r="L111" i="129" s="1"/>
  <c r="K110" i="129"/>
  <c r="I110" i="129"/>
  <c r="G110" i="129"/>
  <c r="L110" i="129" s="1"/>
  <c r="K109" i="129"/>
  <c r="I109" i="129"/>
  <c r="G109" i="129"/>
  <c r="L109" i="129" s="1"/>
  <c r="K108" i="129"/>
  <c r="I108" i="129"/>
  <c r="G108" i="129"/>
  <c r="L108" i="129" s="1"/>
  <c r="K107" i="129"/>
  <c r="I107" i="129"/>
  <c r="G107" i="129"/>
  <c r="K106" i="129"/>
  <c r="I106" i="129"/>
  <c r="G106" i="129"/>
  <c r="L106" i="129" s="1"/>
  <c r="K104" i="129"/>
  <c r="I104" i="129"/>
  <c r="G104" i="129"/>
  <c r="L104" i="129" s="1"/>
  <c r="K103" i="129"/>
  <c r="I103" i="129"/>
  <c r="G103" i="129"/>
  <c r="K102" i="129"/>
  <c r="I102" i="129"/>
  <c r="G102" i="129"/>
  <c r="L102" i="129" s="1"/>
  <c r="K101" i="129"/>
  <c r="I101" i="129"/>
  <c r="G101" i="129"/>
  <c r="L101" i="129" s="1"/>
  <c r="K100" i="129"/>
  <c r="I100" i="129"/>
  <c r="G100" i="129"/>
  <c r="L100" i="129" s="1"/>
  <c r="K99" i="129"/>
  <c r="I99" i="129"/>
  <c r="G99" i="129"/>
  <c r="K98" i="129"/>
  <c r="I98" i="129"/>
  <c r="G98" i="129"/>
  <c r="L98" i="129" s="1"/>
  <c r="K97" i="129"/>
  <c r="I97" i="129"/>
  <c r="G97" i="129"/>
  <c r="L97" i="129" s="1"/>
  <c r="K96" i="129"/>
  <c r="I96" i="129"/>
  <c r="G96" i="129"/>
  <c r="K95" i="129"/>
  <c r="I95" i="129"/>
  <c r="G95" i="129"/>
  <c r="L95" i="129" s="1"/>
  <c r="L93" i="129"/>
  <c r="K93" i="129"/>
  <c r="I93" i="129"/>
  <c r="G93" i="129"/>
  <c r="K92" i="129"/>
  <c r="I92" i="129"/>
  <c r="G92" i="129"/>
  <c r="L92" i="129" s="1"/>
  <c r="K91" i="129"/>
  <c r="I91" i="129"/>
  <c r="G91" i="129"/>
  <c r="L91" i="129" s="1"/>
  <c r="K90" i="129"/>
  <c r="I90" i="129"/>
  <c r="G90" i="129"/>
  <c r="L90" i="129" s="1"/>
  <c r="K89" i="129"/>
  <c r="I89" i="129"/>
  <c r="G89" i="129"/>
  <c r="L89" i="129" s="1"/>
  <c r="L88" i="129"/>
  <c r="K88" i="129"/>
  <c r="I88" i="129"/>
  <c r="G88" i="129"/>
  <c r="K87" i="129"/>
  <c r="I87" i="129"/>
  <c r="G87" i="129"/>
  <c r="L87" i="129" s="1"/>
  <c r="K86" i="129"/>
  <c r="I86" i="129"/>
  <c r="G86" i="129"/>
  <c r="L86" i="129" s="1"/>
  <c r="K85" i="129"/>
  <c r="I85" i="129"/>
  <c r="G85" i="129"/>
  <c r="L85" i="129" s="1"/>
  <c r="K84" i="129"/>
  <c r="K94" i="129" s="1"/>
  <c r="H15" i="130" s="1"/>
  <c r="I84" i="129"/>
  <c r="I94" i="129" s="1"/>
  <c r="G15" i="130" s="1"/>
  <c r="G84" i="129"/>
  <c r="G94" i="129" s="1"/>
  <c r="K82" i="129"/>
  <c r="I82" i="129"/>
  <c r="G82" i="129"/>
  <c r="L82" i="129" s="1"/>
  <c r="K81" i="129"/>
  <c r="I81" i="129"/>
  <c r="G81" i="129"/>
  <c r="L81" i="129" s="1"/>
  <c r="K80" i="129"/>
  <c r="I80" i="129"/>
  <c r="G80" i="129"/>
  <c r="L80" i="129" s="1"/>
  <c r="K79" i="129"/>
  <c r="I79" i="129"/>
  <c r="G79" i="129"/>
  <c r="L79" i="129" s="1"/>
  <c r="L78" i="129"/>
  <c r="K78" i="129"/>
  <c r="I78" i="129"/>
  <c r="G78" i="129"/>
  <c r="K77" i="129"/>
  <c r="I77" i="129"/>
  <c r="G77" i="129"/>
  <c r="L77" i="129" s="1"/>
  <c r="K76" i="129"/>
  <c r="I76" i="129"/>
  <c r="G76" i="129"/>
  <c r="L76" i="129" s="1"/>
  <c r="K75" i="129"/>
  <c r="I75" i="129"/>
  <c r="G75" i="129"/>
  <c r="L75" i="129" s="1"/>
  <c r="K74" i="129"/>
  <c r="I74" i="129"/>
  <c r="G74" i="129"/>
  <c r="L74" i="129" s="1"/>
  <c r="L73" i="129"/>
  <c r="K73" i="129"/>
  <c r="K83" i="129" s="1"/>
  <c r="H14" i="130" s="1"/>
  <c r="I73" i="129"/>
  <c r="I83" i="129" s="1"/>
  <c r="G14" i="130" s="1"/>
  <c r="G73" i="129"/>
  <c r="G83" i="129" s="1"/>
  <c r="K71" i="129"/>
  <c r="I71" i="129"/>
  <c r="G71" i="129"/>
  <c r="L71" i="129" s="1"/>
  <c r="K70" i="129"/>
  <c r="I70" i="129"/>
  <c r="G70" i="129"/>
  <c r="L70" i="129" s="1"/>
  <c r="K69" i="129"/>
  <c r="I69" i="129"/>
  <c r="G69" i="129"/>
  <c r="L69" i="129" s="1"/>
  <c r="L68" i="129"/>
  <c r="K68" i="129"/>
  <c r="I68" i="129"/>
  <c r="G68" i="129"/>
  <c r="K67" i="129"/>
  <c r="I67" i="129"/>
  <c r="G67" i="129"/>
  <c r="L67" i="129" s="1"/>
  <c r="K66" i="129"/>
  <c r="K72" i="129" s="1"/>
  <c r="H13" i="130" s="1"/>
  <c r="I66" i="129"/>
  <c r="G66" i="129"/>
  <c r="L66" i="129" s="1"/>
  <c r="K65" i="129"/>
  <c r="I65" i="129"/>
  <c r="G65" i="129"/>
  <c r="L65" i="129" s="1"/>
  <c r="K64" i="129"/>
  <c r="I64" i="129"/>
  <c r="G64" i="129"/>
  <c r="L64" i="129" s="1"/>
  <c r="L63" i="129"/>
  <c r="K63" i="129"/>
  <c r="I63" i="129"/>
  <c r="G63" i="129"/>
  <c r="K62" i="129"/>
  <c r="I62" i="129"/>
  <c r="I72" i="129" s="1"/>
  <c r="G13" i="130" s="1"/>
  <c r="G62" i="129"/>
  <c r="L62" i="129" s="1"/>
  <c r="K60" i="129"/>
  <c r="I60" i="129"/>
  <c r="G60" i="129"/>
  <c r="L60" i="129" s="1"/>
  <c r="K59" i="129"/>
  <c r="I59" i="129"/>
  <c r="G59" i="129"/>
  <c r="L59" i="129" s="1"/>
  <c r="L58" i="129"/>
  <c r="K58" i="129"/>
  <c r="I58" i="129"/>
  <c r="G58" i="129"/>
  <c r="K57" i="129"/>
  <c r="I57" i="129"/>
  <c r="G57" i="129"/>
  <c r="L57" i="129" s="1"/>
  <c r="K56" i="129"/>
  <c r="I56" i="129"/>
  <c r="G56" i="129"/>
  <c r="L56" i="129" s="1"/>
  <c r="K55" i="129"/>
  <c r="I55" i="129"/>
  <c r="G55" i="129"/>
  <c r="L55" i="129" s="1"/>
  <c r="K54" i="129"/>
  <c r="I54" i="129"/>
  <c r="G54" i="129"/>
  <c r="L54" i="129" s="1"/>
  <c r="L53" i="129"/>
  <c r="K53" i="129"/>
  <c r="I53" i="129"/>
  <c r="G53" i="129"/>
  <c r="K52" i="129"/>
  <c r="I52" i="129"/>
  <c r="G52" i="129"/>
  <c r="L52" i="129" s="1"/>
  <c r="K51" i="129"/>
  <c r="K61" i="129" s="1"/>
  <c r="H12" i="130" s="1"/>
  <c r="I51" i="129"/>
  <c r="I61" i="129" s="1"/>
  <c r="G12" i="130" s="1"/>
  <c r="G51" i="129"/>
  <c r="G61" i="129" s="1"/>
  <c r="K49" i="129"/>
  <c r="I49" i="129"/>
  <c r="G49" i="129"/>
  <c r="L49" i="129" s="1"/>
  <c r="L48" i="129"/>
  <c r="K48" i="129"/>
  <c r="I48" i="129"/>
  <c r="G48" i="129"/>
  <c r="K47" i="129"/>
  <c r="I47" i="129"/>
  <c r="G47" i="129"/>
  <c r="L47" i="129" s="1"/>
  <c r="K46" i="129"/>
  <c r="I46" i="129"/>
  <c r="G46" i="129"/>
  <c r="L46" i="129" s="1"/>
  <c r="K45" i="129"/>
  <c r="I45" i="129"/>
  <c r="G45" i="129"/>
  <c r="L45" i="129" s="1"/>
  <c r="K44" i="129"/>
  <c r="I44" i="129"/>
  <c r="G44" i="129"/>
  <c r="L44" i="129" s="1"/>
  <c r="L43" i="129"/>
  <c r="K43" i="129"/>
  <c r="I43" i="129"/>
  <c r="G43" i="129"/>
  <c r="K42" i="129"/>
  <c r="I42" i="129"/>
  <c r="G42" i="129"/>
  <c r="L42" i="129" s="1"/>
  <c r="K41" i="129"/>
  <c r="I41" i="129"/>
  <c r="G41" i="129"/>
  <c r="L41" i="129" s="1"/>
  <c r="K40" i="129"/>
  <c r="K50" i="129" s="1"/>
  <c r="H11" i="130" s="1"/>
  <c r="I40" i="129"/>
  <c r="I50" i="129" s="1"/>
  <c r="G11" i="130" s="1"/>
  <c r="G40" i="129"/>
  <c r="L40" i="129" s="1"/>
  <c r="L38" i="129"/>
  <c r="K38" i="129"/>
  <c r="I38" i="129"/>
  <c r="G38" i="129"/>
  <c r="K37" i="129"/>
  <c r="I37" i="129"/>
  <c r="G37" i="129"/>
  <c r="L37" i="129" s="1"/>
  <c r="K36" i="129"/>
  <c r="I36" i="129"/>
  <c r="G36" i="129"/>
  <c r="L36" i="129" s="1"/>
  <c r="K35" i="129"/>
  <c r="I35" i="129"/>
  <c r="G35" i="129"/>
  <c r="L35" i="129" s="1"/>
  <c r="K34" i="129"/>
  <c r="I34" i="129"/>
  <c r="G34" i="129"/>
  <c r="L34" i="129" s="1"/>
  <c r="L33" i="129"/>
  <c r="K33" i="129"/>
  <c r="I33" i="129"/>
  <c r="G33" i="129"/>
  <c r="K32" i="129"/>
  <c r="I32" i="129"/>
  <c r="G32" i="129"/>
  <c r="L32" i="129" s="1"/>
  <c r="K31" i="129"/>
  <c r="I31" i="129"/>
  <c r="G31" i="129"/>
  <c r="L31" i="129" s="1"/>
  <c r="K30" i="129"/>
  <c r="I30" i="129"/>
  <c r="G30" i="129"/>
  <c r="L30" i="129" s="1"/>
  <c r="K29" i="129"/>
  <c r="K39" i="129" s="1"/>
  <c r="H10" i="130" s="1"/>
  <c r="I29" i="129"/>
  <c r="I39" i="129" s="1"/>
  <c r="G10" i="130" s="1"/>
  <c r="G29" i="129"/>
  <c r="G39" i="129" s="1"/>
  <c r="K27" i="129"/>
  <c r="I27" i="129"/>
  <c r="G27" i="129"/>
  <c r="L27" i="129" s="1"/>
  <c r="K26" i="129"/>
  <c r="I26" i="129"/>
  <c r="G26" i="129"/>
  <c r="L26" i="129" s="1"/>
  <c r="K25" i="129"/>
  <c r="I25" i="129"/>
  <c r="G25" i="129"/>
  <c r="L25" i="129" s="1"/>
  <c r="K24" i="129"/>
  <c r="I24" i="129"/>
  <c r="G24" i="129"/>
  <c r="L24" i="129" s="1"/>
  <c r="L23" i="129"/>
  <c r="K23" i="129"/>
  <c r="I23" i="129"/>
  <c r="G23" i="129"/>
  <c r="K22" i="129"/>
  <c r="I22" i="129"/>
  <c r="G22" i="129"/>
  <c r="L22" i="129" s="1"/>
  <c r="K21" i="129"/>
  <c r="I21" i="129"/>
  <c r="G21" i="129"/>
  <c r="L21" i="129" s="1"/>
  <c r="K20" i="129"/>
  <c r="I20" i="129"/>
  <c r="G20" i="129"/>
  <c r="L20" i="129" s="1"/>
  <c r="K19" i="129"/>
  <c r="I19" i="129"/>
  <c r="G19" i="129"/>
  <c r="L19" i="129" s="1"/>
  <c r="I18" i="129"/>
  <c r="I28" i="129" s="1"/>
  <c r="G9" i="130" s="1"/>
  <c r="G18" i="129"/>
  <c r="G28" i="129" s="1"/>
  <c r="K16" i="129"/>
  <c r="I16" i="129"/>
  <c r="G16" i="129"/>
  <c r="L16" i="129" s="1"/>
  <c r="K15" i="129"/>
  <c r="I15" i="129"/>
  <c r="G15" i="129"/>
  <c r="L15" i="129" s="1"/>
  <c r="K14" i="129"/>
  <c r="I14" i="129"/>
  <c r="G14" i="129"/>
  <c r="L14" i="129" s="1"/>
  <c r="L13" i="129"/>
  <c r="K13" i="129"/>
  <c r="I13" i="129"/>
  <c r="G13" i="129"/>
  <c r="K12" i="129"/>
  <c r="I12" i="129"/>
  <c r="G12" i="129"/>
  <c r="L12" i="129" s="1"/>
  <c r="K11" i="129"/>
  <c r="I11" i="129"/>
  <c r="G11" i="129"/>
  <c r="L11" i="129" s="1"/>
  <c r="K10" i="129"/>
  <c r="I10" i="129"/>
  <c r="G10" i="129"/>
  <c r="L10" i="129" s="1"/>
  <c r="K9" i="129"/>
  <c r="I9" i="129"/>
  <c r="G9" i="129"/>
  <c r="L9" i="129" s="1"/>
  <c r="K8" i="129"/>
  <c r="I8" i="129"/>
  <c r="G8" i="129"/>
  <c r="L8" i="129" s="1"/>
  <c r="K7" i="129"/>
  <c r="K17" i="129" s="1"/>
  <c r="I7" i="129"/>
  <c r="I17" i="129" s="1"/>
  <c r="G7" i="129"/>
  <c r="L7" i="129" s="1"/>
  <c r="H5" i="129"/>
  <c r="J5" i="129" s="1"/>
  <c r="L103" i="129" l="1"/>
  <c r="L113" i="129"/>
  <c r="L112" i="129"/>
  <c r="L96" i="129"/>
  <c r="L99" i="129"/>
  <c r="I116" i="129"/>
  <c r="G17" i="130" s="1"/>
  <c r="K116" i="129"/>
  <c r="H17" i="130" s="1"/>
  <c r="I105" i="129"/>
  <c r="G16" i="130" s="1"/>
  <c r="K105" i="129"/>
  <c r="H16" i="130" s="1"/>
  <c r="L107" i="129"/>
  <c r="P16" i="95" a="1"/>
  <c r="P16" i="95" s="1"/>
  <c r="M16" i="95" a="1"/>
  <c r="M16" i="95" s="1"/>
  <c r="F16" i="95" a="1"/>
  <c r="F16" i="95" s="1"/>
  <c r="L16" i="95" a="1"/>
  <c r="L16" i="95" s="1"/>
  <c r="J16" i="95" a="1"/>
  <c r="J16" i="95" s="1"/>
  <c r="I16" i="95" a="1"/>
  <c r="I16" i="95" s="1"/>
  <c r="Q16" i="95" a="1"/>
  <c r="Q16" i="95" s="1"/>
  <c r="K16" i="95" a="1"/>
  <c r="K16" i="95" s="1"/>
  <c r="F28" i="95" a="1"/>
  <c r="F28" i="95" s="1"/>
  <c r="H28" i="95" s="1" a="1"/>
  <c r="H28" i="95" s="1"/>
  <c r="F22" i="95" a="1"/>
  <c r="F22" i="95" s="1"/>
  <c r="H22" i="95" s="1" a="1"/>
  <c r="H22" i="95" s="1"/>
  <c r="F25" i="95" a="1"/>
  <c r="F25" i="95" s="1"/>
  <c r="G25" i="95" s="1" a="1"/>
  <c r="G25" i="95" s="1"/>
  <c r="F31" i="95" a="1"/>
  <c r="F31" i="95" s="1"/>
  <c r="H31" i="95" s="1" a="1"/>
  <c r="H31" i="95" s="1"/>
  <c r="F44" i="95" a="1"/>
  <c r="F44" i="95" s="1"/>
  <c r="G44" i="95" s="1" a="1"/>
  <c r="G44" i="95" s="1"/>
  <c r="L14" i="95" a="1"/>
  <c r="L14" i="95" s="1"/>
  <c r="K14" i="95" a="1"/>
  <c r="K14" i="95" s="1"/>
  <c r="P14" i="95" a="1"/>
  <c r="P14" i="95" s="1"/>
  <c r="F14" i="95" a="1"/>
  <c r="F14" i="95" s="1"/>
  <c r="Q14" i="95" a="1"/>
  <c r="Q14" i="95" s="1"/>
  <c r="J14" i="95" a="1"/>
  <c r="J14" i="95" s="1"/>
  <c r="I14" i="95" a="1"/>
  <c r="I14" i="95" s="1"/>
  <c r="M14" i="95" a="1"/>
  <c r="M14" i="95" s="1"/>
  <c r="Q17" i="95" a="1"/>
  <c r="Q17" i="95" s="1"/>
  <c r="P17" i="95" a="1"/>
  <c r="P17" i="95" s="1"/>
  <c r="L17" i="95" a="1"/>
  <c r="L17" i="95" s="1"/>
  <c r="K17" i="95" a="1"/>
  <c r="K17" i="95" s="1"/>
  <c r="J17" i="95" a="1"/>
  <c r="J17" i="95" s="1"/>
  <c r="I17" i="95" a="1"/>
  <c r="I17" i="95" s="1"/>
  <c r="F17" i="95" a="1"/>
  <c r="F17" i="95" s="1"/>
  <c r="M17" i="95" a="1"/>
  <c r="M17" i="95" s="1"/>
  <c r="F38" i="95" a="1"/>
  <c r="F38" i="95" s="1"/>
  <c r="G38" i="95" s="1" a="1"/>
  <c r="G38" i="95" s="1"/>
  <c r="F23" i="95" a="1"/>
  <c r="F23" i="95" s="1"/>
  <c r="H23" i="95" s="1" a="1"/>
  <c r="H23" i="95" s="1"/>
  <c r="F43" i="95" a="1"/>
  <c r="F43" i="95" s="1"/>
  <c r="G43" i="95" s="1" a="1"/>
  <c r="G43" i="95" s="1"/>
  <c r="J12" i="95" a="1"/>
  <c r="J12" i="95" s="1"/>
  <c r="I12" i="95" a="1"/>
  <c r="I12" i="95" s="1"/>
  <c r="P12" i="95" a="1"/>
  <c r="P12" i="95" s="1"/>
  <c r="M12" i="95" a="1"/>
  <c r="M12" i="95" s="1"/>
  <c r="Q12" i="95" a="1"/>
  <c r="Q12" i="95" s="1"/>
  <c r="L12" i="95" a="1"/>
  <c r="L12" i="95" s="1"/>
  <c r="K12" i="95" a="1"/>
  <c r="K12" i="95" s="1"/>
  <c r="F12" i="95" a="1"/>
  <c r="F12" i="95" s="1"/>
  <c r="F37" i="95" a="1"/>
  <c r="F37" i="95" s="1"/>
  <c r="G37" i="95" s="1" a="1"/>
  <c r="G37" i="95" s="1"/>
  <c r="F9" i="95" a="1"/>
  <c r="F9" i="95" s="1"/>
  <c r="Q9" i="95" a="1"/>
  <c r="Q9" i="95" s="1"/>
  <c r="L9" i="95" a="1"/>
  <c r="L9" i="95" s="1"/>
  <c r="P9" i="95" a="1"/>
  <c r="P9" i="95" s="1"/>
  <c r="M9" i="95" a="1"/>
  <c r="M9" i="95" s="1"/>
  <c r="K9" i="95" a="1"/>
  <c r="K9" i="95" s="1"/>
  <c r="I9" i="95" a="1"/>
  <c r="I9" i="95" s="1"/>
  <c r="J9" i="95" a="1"/>
  <c r="J9" i="95" s="1"/>
  <c r="F39" i="95" a="1"/>
  <c r="F39" i="95" s="1"/>
  <c r="G39" i="95" s="1" a="1"/>
  <c r="G39" i="95" s="1"/>
  <c r="F36" i="95" a="1"/>
  <c r="F36" i="95" s="1"/>
  <c r="G36" i="95" s="1" a="1"/>
  <c r="G36" i="95" s="1"/>
  <c r="F10" i="95" a="1"/>
  <c r="F10" i="95" s="1"/>
  <c r="J10" i="95" a="1"/>
  <c r="J10" i="95" s="1"/>
  <c r="L10" i="95" a="1"/>
  <c r="L10" i="95" s="1"/>
  <c r="K10" i="95" a="1"/>
  <c r="K10" i="95" s="1"/>
  <c r="I10" i="95" a="1"/>
  <c r="I10" i="95" s="1"/>
  <c r="Q10" i="95" a="1"/>
  <c r="Q10" i="95" s="1"/>
  <c r="P10" i="95" a="1"/>
  <c r="P10" i="95" s="1"/>
  <c r="M10" i="95" a="1"/>
  <c r="M10" i="95" s="1"/>
  <c r="F26" i="95" a="1"/>
  <c r="F26" i="95" s="1"/>
  <c r="H26" i="95" s="1" a="1"/>
  <c r="H26" i="95" s="1"/>
  <c r="F42" i="95" a="1"/>
  <c r="F42" i="95" s="1"/>
  <c r="G42" i="95" s="1" a="1"/>
  <c r="G42" i="95" s="1"/>
  <c r="F40" i="95" a="1"/>
  <c r="F40" i="95" s="1"/>
  <c r="G40" i="95" s="1" a="1"/>
  <c r="G40" i="95" s="1"/>
  <c r="F29" i="95" a="1"/>
  <c r="F29" i="95" s="1"/>
  <c r="G29" i="95" s="1" a="1"/>
  <c r="G29" i="95" s="1"/>
  <c r="F27" i="95" a="1"/>
  <c r="F27" i="95" s="1"/>
  <c r="H27" i="95" s="1" a="1"/>
  <c r="H27" i="95" s="1"/>
  <c r="F24" i="95" a="1"/>
  <c r="F24" i="95" s="1"/>
  <c r="H24" i="95" s="1" a="1"/>
  <c r="H24" i="95" s="1"/>
  <c r="Q8" i="95" a="1"/>
  <c r="Q8" i="95" s="1"/>
  <c r="M8" i="95" a="1"/>
  <c r="M8" i="95" s="1"/>
  <c r="K8" i="95" a="1"/>
  <c r="K8" i="95" s="1"/>
  <c r="I8" i="95" a="1"/>
  <c r="I8" i="95" s="1"/>
  <c r="F8" i="95" a="1"/>
  <c r="F8" i="95" s="1"/>
  <c r="L8" i="95" a="1"/>
  <c r="L8" i="95" s="1"/>
  <c r="J8" i="95" a="1"/>
  <c r="J8" i="95" s="1"/>
  <c r="P8" i="95" a="1"/>
  <c r="P8" i="95" s="1"/>
  <c r="I11" i="95" a="1"/>
  <c r="I11" i="95" s="1"/>
  <c r="M11" i="95" a="1"/>
  <c r="M11" i="95" s="1"/>
  <c r="L11" i="95" a="1"/>
  <c r="L11" i="95" s="1"/>
  <c r="K11" i="95" a="1"/>
  <c r="K11" i="95" s="1"/>
  <c r="P11" i="95" a="1"/>
  <c r="P11" i="95" s="1"/>
  <c r="J11" i="95" a="1"/>
  <c r="J11" i="95" s="1"/>
  <c r="F11" i="95" a="1"/>
  <c r="F11" i="95" s="1"/>
  <c r="Q11" i="95" a="1"/>
  <c r="Q11" i="95" s="1"/>
  <c r="F30" i="95" a="1"/>
  <c r="F30" i="95" s="1"/>
  <c r="H30" i="95" s="1" a="1"/>
  <c r="H30" i="95" s="1"/>
  <c r="F45" i="95" a="1"/>
  <c r="F45" i="95" s="1"/>
  <c r="G45" i="95" s="1" a="1"/>
  <c r="G45" i="95" s="1"/>
  <c r="M15" i="95" a="1"/>
  <c r="M15" i="95" s="1"/>
  <c r="L15" i="95" a="1"/>
  <c r="L15" i="95" s="1"/>
  <c r="Q15" i="95" a="1"/>
  <c r="Q15" i="95" s="1"/>
  <c r="J15" i="95" a="1"/>
  <c r="J15" i="95" s="1"/>
  <c r="I15" i="95" a="1"/>
  <c r="I15" i="95" s="1"/>
  <c r="P15" i="95" a="1"/>
  <c r="P15" i="95" s="1"/>
  <c r="K15" i="95" a="1"/>
  <c r="K15" i="95" s="1"/>
  <c r="F15" i="95" a="1"/>
  <c r="F15" i="95" s="1"/>
  <c r="K13" i="95" a="1"/>
  <c r="K13" i="95" s="1"/>
  <c r="J13" i="95" a="1"/>
  <c r="J13" i="95" s="1"/>
  <c r="L13" i="95" a="1"/>
  <c r="L13" i="95" s="1"/>
  <c r="F13" i="95" a="1"/>
  <c r="F13" i="95" s="1"/>
  <c r="Q13" i="95" a="1"/>
  <c r="Q13" i="95" s="1"/>
  <c r="M13" i="95" a="1"/>
  <c r="M13" i="95" s="1"/>
  <c r="I13" i="95" a="1"/>
  <c r="I13" i="95" s="1"/>
  <c r="P13" i="95" a="1"/>
  <c r="P13" i="95" s="1"/>
  <c r="F41" i="95" a="1"/>
  <c r="F41" i="95" s="1"/>
  <c r="G41" i="95" s="1" a="1"/>
  <c r="G41" i="95" s="1"/>
  <c r="G8" i="130"/>
  <c r="F10" i="130"/>
  <c r="L39" i="129"/>
  <c r="I10" i="130" s="1"/>
  <c r="K10" i="130" s="1"/>
  <c r="F15" i="130"/>
  <c r="L94" i="129"/>
  <c r="I15" i="130" s="1"/>
  <c r="K15" i="130" s="1"/>
  <c r="H8" i="130"/>
  <c r="K18" i="129"/>
  <c r="F12" i="130"/>
  <c r="L61" i="129"/>
  <c r="I12" i="130" s="1"/>
  <c r="K12" i="130" s="1"/>
  <c r="L83" i="129"/>
  <c r="I14" i="130" s="1"/>
  <c r="K14" i="130" s="1"/>
  <c r="F14" i="130"/>
  <c r="F9" i="130"/>
  <c r="L51" i="129"/>
  <c r="G17" i="129"/>
  <c r="G72" i="129"/>
  <c r="G116" i="129"/>
  <c r="L29" i="129"/>
  <c r="L84" i="129"/>
  <c r="G50" i="129"/>
  <c r="G105" i="129"/>
  <c r="I117" i="129" l="1"/>
  <c r="G18" i="130" s="1"/>
  <c r="H29" i="95" a="1"/>
  <c r="H29" i="95" s="1"/>
  <c r="G24" i="95" a="1"/>
  <c r="G24" i="95" s="1"/>
  <c r="G28" i="95" a="1"/>
  <c r="G28" i="95" s="1"/>
  <c r="G22" i="95" a="1"/>
  <c r="G22" i="95" s="1"/>
  <c r="G31" i="95" a="1"/>
  <c r="G31" i="95" s="1"/>
  <c r="G26" i="95" a="1"/>
  <c r="G26" i="95" s="1"/>
  <c r="H25" i="95" a="1"/>
  <c r="H25" i="95" s="1"/>
  <c r="G30" i="95" a="1"/>
  <c r="G30" i="95" s="1"/>
  <c r="G27" i="95" a="1"/>
  <c r="G27" i="95" s="1"/>
  <c r="G23" i="95" a="1"/>
  <c r="G23" i="95" s="1"/>
  <c r="L116" i="129"/>
  <c r="I17" i="130" s="1"/>
  <c r="K17" i="130" s="1"/>
  <c r="F17" i="130"/>
  <c r="L72" i="129"/>
  <c r="I13" i="130" s="1"/>
  <c r="K13" i="130" s="1"/>
  <c r="F13" i="130"/>
  <c r="L17" i="129"/>
  <c r="I8" i="130" s="1"/>
  <c r="K8" i="130" s="1"/>
  <c r="G117" i="129"/>
  <c r="F8" i="130"/>
  <c r="L18" i="129"/>
  <c r="K28" i="129"/>
  <c r="L105" i="129"/>
  <c r="I16" i="130" s="1"/>
  <c r="K16" i="130" s="1"/>
  <c r="F16" i="130"/>
  <c r="L50" i="129"/>
  <c r="I11" i="130" s="1"/>
  <c r="K11" i="130" s="1"/>
  <c r="F11" i="130"/>
  <c r="H9" i="130" l="1"/>
  <c r="K117" i="129"/>
  <c r="H18" i="130" s="1"/>
  <c r="L28" i="129"/>
  <c r="I9" i="130" s="1"/>
  <c r="K9" i="130" s="1"/>
  <c r="F18" i="130"/>
  <c r="L117" i="129" l="1"/>
  <c r="I18" i="130" s="1"/>
  <c r="J22" i="130" s="1"/>
  <c r="AL31" i="107"/>
  <c r="AK31"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E31" i="107"/>
  <c r="D31" i="107"/>
  <c r="C31" i="107"/>
  <c r="AJ8" i="107"/>
  <c r="X8" i="107"/>
  <c r="L8" i="107"/>
  <c r="C8" i="107"/>
  <c r="AA7" i="107"/>
  <c r="O7" i="107"/>
  <c r="C7" i="107"/>
  <c r="AR4" i="107"/>
  <c r="AQ4" i="107"/>
  <c r="AP4" i="107"/>
  <c r="AO4" i="107"/>
  <c r="B31" i="107" l="1"/>
  <c r="A31" i="107"/>
  <c r="R4" i="107" s="1"/>
  <c r="D15" i="130" l="1"/>
  <c r="M15" i="130" s="1"/>
  <c r="D14" i="130"/>
  <c r="M14" i="130" s="1"/>
  <c r="D12" i="130"/>
  <c r="M12" i="130" s="1"/>
  <c r="D11" i="130"/>
  <c r="M11" i="130" s="1"/>
  <c r="D13" i="130" l="1"/>
  <c r="M13" i="130" s="1"/>
  <c r="D10" i="130"/>
  <c r="M10" i="1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<sst xmlns="http://schemas.openxmlformats.org/spreadsheetml/2006/main" count="1829" uniqueCount="229">
  <si>
    <t>建　物　概　要</t>
    <rPh sb="0" eb="1">
      <t>タツル</t>
    </rPh>
    <rPh sb="2" eb="3">
      <t>モノ</t>
    </rPh>
    <rPh sb="4" eb="5">
      <t>ガイ</t>
    </rPh>
    <rPh sb="6" eb="7">
      <t>ヨウ</t>
    </rPh>
    <phoneticPr fontId="1"/>
  </si>
  <si>
    <t>棟番号</t>
    <rPh sb="0" eb="1">
      <t>トウ</t>
    </rPh>
    <rPh sb="1" eb="3">
      <t>バンゴウ</t>
    </rPh>
    <phoneticPr fontId="1"/>
  </si>
  <si>
    <t>建物名称</t>
    <rPh sb="0" eb="2">
      <t>タテモノ</t>
    </rPh>
    <rPh sb="2" eb="4">
      <t>メイショウ</t>
    </rPh>
    <phoneticPr fontId="1"/>
  </si>
  <si>
    <t>工事種別</t>
    <rPh sb="0" eb="2">
      <t>コウジ</t>
    </rPh>
    <rPh sb="2" eb="4">
      <t>シュベツ</t>
    </rPh>
    <phoneticPr fontId="1"/>
  </si>
  <si>
    <t>[建設、改修、取得+改修、取得]から選択</t>
    <rPh sb="1" eb="3">
      <t>ケンセツ</t>
    </rPh>
    <rPh sb="4" eb="6">
      <t>カイシュウ</t>
    </rPh>
    <rPh sb="7" eb="9">
      <t>シュトク</t>
    </rPh>
    <rPh sb="10" eb="12">
      <t>カイシュウ</t>
    </rPh>
    <rPh sb="18" eb="20">
      <t>センタク</t>
    </rPh>
    <phoneticPr fontId="1"/>
  </si>
  <si>
    <t>建設</t>
    <rPh sb="0" eb="2">
      <t>ケンセツ</t>
    </rPh>
    <phoneticPr fontId="1"/>
  </si>
  <si>
    <t>改修</t>
    <rPh sb="0" eb="2">
      <t>カイシュウ</t>
    </rPh>
    <phoneticPr fontId="1"/>
  </si>
  <si>
    <t>取得＋改修</t>
    <rPh sb="0" eb="2">
      <t>シュトク</t>
    </rPh>
    <rPh sb="3" eb="5">
      <t>カイシュウ</t>
    </rPh>
    <phoneticPr fontId="1"/>
  </si>
  <si>
    <t>取得</t>
    <rPh sb="0" eb="2">
      <t>シュトク</t>
    </rPh>
    <phoneticPr fontId="1"/>
  </si>
  <si>
    <t>敷地</t>
    <rPh sb="0" eb="2">
      <t>シキチ</t>
    </rPh>
    <phoneticPr fontId="1"/>
  </si>
  <si>
    <t>住所</t>
    <phoneticPr fontId="1"/>
  </si>
  <si>
    <t>用途地域</t>
    <rPh sb="0" eb="2">
      <t>ヨウト</t>
    </rPh>
    <rPh sb="2" eb="4">
      <t>チイキ</t>
    </rPh>
    <phoneticPr fontId="1"/>
  </si>
  <si>
    <t>（用途地域の指定状況）</t>
    <rPh sb="1" eb="3">
      <t>ヨウト</t>
    </rPh>
    <rPh sb="3" eb="5">
      <t>チイキ</t>
    </rPh>
    <rPh sb="6" eb="8">
      <t>シテイ</t>
    </rPh>
    <rPh sb="8" eb="10">
      <t>ジョウキョウ</t>
    </rPh>
    <phoneticPr fontId="1"/>
  </si>
  <si>
    <t>敷地面積</t>
    <rPh sb="0" eb="2">
      <t>シキチ</t>
    </rPh>
    <rPh sb="2" eb="4">
      <t>メンセキ</t>
    </rPh>
    <phoneticPr fontId="1"/>
  </si>
  <si>
    <t>数値を記入（単位：㎡）</t>
    <rPh sb="0" eb="2">
      <t>スウチ</t>
    </rPh>
    <rPh sb="3" eb="5">
      <t>キニュウ</t>
    </rPh>
    <rPh sb="6" eb="8">
      <t>タンイ</t>
    </rPh>
    <phoneticPr fontId="1"/>
  </si>
  <si>
    <t>㎡</t>
    <phoneticPr fontId="1"/>
  </si>
  <si>
    <t>[持地,借地,その他]　から選択</t>
    <rPh sb="1" eb="3">
      <t>モチチ</t>
    </rPh>
    <rPh sb="4" eb="5">
      <t>シャク</t>
    </rPh>
    <rPh sb="5" eb="6">
      <t>チ</t>
    </rPh>
    <phoneticPr fontId="1"/>
  </si>
  <si>
    <t>持地</t>
    <rPh sb="0" eb="2">
      <t>モチチ</t>
    </rPh>
    <phoneticPr fontId="1"/>
  </si>
  <si>
    <t>借地</t>
    <rPh sb="0" eb="2">
      <t>シャクチ</t>
    </rPh>
    <phoneticPr fontId="1"/>
  </si>
  <si>
    <t>その他</t>
    <rPh sb="2" eb="3">
      <t>タ</t>
    </rPh>
    <phoneticPr fontId="1"/>
  </si>
  <si>
    <t>取得状況等</t>
    <rPh sb="0" eb="2">
      <t>シュトク</t>
    </rPh>
    <rPh sb="2" eb="4">
      <t>ジョウキョウ</t>
    </rPh>
    <rPh sb="4" eb="5">
      <t>トウ</t>
    </rPh>
    <phoneticPr fontId="1"/>
  </si>
  <si>
    <t>年</t>
    <rPh sb="0" eb="1">
      <t>ネン</t>
    </rPh>
    <phoneticPr fontId="1"/>
  </si>
  <si>
    <t>月</t>
    <rPh sb="0" eb="1">
      <t>ツキ</t>
    </rPh>
    <phoneticPr fontId="1"/>
  </si>
  <si>
    <t>建物</t>
    <rPh sb="0" eb="2">
      <t>タテモノ</t>
    </rPh>
    <phoneticPr fontId="1"/>
  </si>
  <si>
    <t>階数</t>
    <rPh sb="0" eb="2">
      <t>カイスウ</t>
    </rPh>
    <phoneticPr fontId="1"/>
  </si>
  <si>
    <t>（地上●階、地下●階）</t>
    <rPh sb="1" eb="3">
      <t>チジョウ</t>
    </rPh>
    <rPh sb="4" eb="5">
      <t>カイ</t>
    </rPh>
    <rPh sb="6" eb="8">
      <t>チカ</t>
    </rPh>
    <rPh sb="9" eb="10">
      <t>カイ</t>
    </rPh>
    <phoneticPr fontId="1"/>
  </si>
  <si>
    <t>地上</t>
    <rPh sb="0" eb="2">
      <t>チジョウ</t>
    </rPh>
    <phoneticPr fontId="1"/>
  </si>
  <si>
    <t>階</t>
    <rPh sb="0" eb="1">
      <t>カイ</t>
    </rPh>
    <phoneticPr fontId="1"/>
  </si>
  <si>
    <t>地下</t>
    <phoneticPr fontId="1"/>
  </si>
  <si>
    <t>延床面積</t>
    <rPh sb="0" eb="1">
      <t>ノ</t>
    </rPh>
    <rPh sb="1" eb="2">
      <t>ユカ</t>
    </rPh>
    <rPh sb="2" eb="4">
      <t>メンセキ</t>
    </rPh>
    <phoneticPr fontId="1"/>
  </si>
  <si>
    <t>数値を記入（単位：㎡）</t>
    <phoneticPr fontId="1"/>
  </si>
  <si>
    <t>（●年●月）</t>
    <rPh sb="2" eb="3">
      <t>ネン</t>
    </rPh>
    <rPh sb="4" eb="5">
      <t>ツキ</t>
    </rPh>
    <phoneticPr fontId="1"/>
  </si>
  <si>
    <t>構造</t>
    <rPh sb="0" eb="2">
      <t>コウゾウ</t>
    </rPh>
    <phoneticPr fontId="1"/>
  </si>
  <si>
    <t>[RC造、S造、木造、その他]　から選択</t>
    <rPh sb="3" eb="4">
      <t>ゾウ</t>
    </rPh>
    <rPh sb="6" eb="7">
      <t>ゾウ</t>
    </rPh>
    <rPh sb="8" eb="10">
      <t>モクゾウ</t>
    </rPh>
    <rPh sb="13" eb="14">
      <t>タ</t>
    </rPh>
    <rPh sb="18" eb="20">
      <t>センタク</t>
    </rPh>
    <phoneticPr fontId="1"/>
  </si>
  <si>
    <t>RC造</t>
    <phoneticPr fontId="1"/>
  </si>
  <si>
    <t>S造</t>
    <phoneticPr fontId="1"/>
  </si>
  <si>
    <t>木造</t>
    <phoneticPr fontId="1"/>
  </si>
  <si>
    <t>その他</t>
  </si>
  <si>
    <t>（その他の内容）</t>
    <rPh sb="3" eb="4">
      <t>タ</t>
    </rPh>
    <rPh sb="5" eb="7">
      <t>ナイヨウ</t>
    </rPh>
    <phoneticPr fontId="1"/>
  </si>
  <si>
    <t>耐震基準適合状況</t>
    <rPh sb="0" eb="2">
      <t>タイシン</t>
    </rPh>
    <rPh sb="2" eb="4">
      <t>キジュン</t>
    </rPh>
    <rPh sb="4" eb="6">
      <t>テキゴウ</t>
    </rPh>
    <rPh sb="6" eb="8">
      <t>ジョウキョウ</t>
    </rPh>
    <phoneticPr fontId="1"/>
  </si>
  <si>
    <t>適合している</t>
    <phoneticPr fontId="1"/>
  </si>
  <si>
    <t>モデル事業の補助等で実施する改修工事により適合予定</t>
    <rPh sb="8" eb="9">
      <t>トウ</t>
    </rPh>
    <phoneticPr fontId="1"/>
  </si>
  <si>
    <t>関係法令への
既存不適格の状況</t>
    <rPh sb="0" eb="2">
      <t>カンケイ</t>
    </rPh>
    <rPh sb="2" eb="4">
      <t>ホウレイ</t>
    </rPh>
    <rPh sb="7" eb="9">
      <t>キソン</t>
    </rPh>
    <rPh sb="9" eb="12">
      <t>フテキカク</t>
    </rPh>
    <rPh sb="13" eb="15">
      <t>ジョウキョウ</t>
    </rPh>
    <phoneticPr fontId="1"/>
  </si>
  <si>
    <t>[既存不適格等はない、既存不適格等がある]　から選択</t>
    <rPh sb="1" eb="3">
      <t>キソン</t>
    </rPh>
    <rPh sb="3" eb="6">
      <t>フテキカク</t>
    </rPh>
    <rPh sb="6" eb="7">
      <t>トウ</t>
    </rPh>
    <rPh sb="11" eb="13">
      <t>キゾン</t>
    </rPh>
    <rPh sb="13" eb="16">
      <t>フテキカク</t>
    </rPh>
    <rPh sb="16" eb="17">
      <t>トウ</t>
    </rPh>
    <phoneticPr fontId="1"/>
  </si>
  <si>
    <t>既存不適格等はない</t>
    <rPh sb="0" eb="2">
      <t>キゾン</t>
    </rPh>
    <rPh sb="2" eb="5">
      <t>フテキカク</t>
    </rPh>
    <rPh sb="5" eb="6">
      <t>トウ</t>
    </rPh>
    <phoneticPr fontId="1"/>
  </si>
  <si>
    <t>既存不適格等がある</t>
    <rPh sb="0" eb="2">
      <t>キゾン</t>
    </rPh>
    <rPh sb="2" eb="5">
      <t>フテキカク</t>
    </rPh>
    <rPh sb="5" eb="6">
      <t>トウ</t>
    </rPh>
    <phoneticPr fontId="1"/>
  </si>
  <si>
    <t>（既存不適格等の内容）</t>
    <rPh sb="1" eb="3">
      <t>キゾン</t>
    </rPh>
    <rPh sb="3" eb="6">
      <t>フテキカク</t>
    </rPh>
    <rPh sb="6" eb="7">
      <t>トウ</t>
    </rPh>
    <rPh sb="8" eb="10">
      <t>ナイヨウ</t>
    </rPh>
    <phoneticPr fontId="1"/>
  </si>
  <si>
    <t>[所有物件,賃貸借物件,その他]　から選択</t>
    <rPh sb="1" eb="3">
      <t>ショユウ</t>
    </rPh>
    <rPh sb="3" eb="5">
      <t>ブッケン</t>
    </rPh>
    <rPh sb="6" eb="9">
      <t>チンタイシャク</t>
    </rPh>
    <rPh sb="9" eb="11">
      <t>ブッケン</t>
    </rPh>
    <phoneticPr fontId="1"/>
  </si>
  <si>
    <t>所有物件</t>
    <phoneticPr fontId="1"/>
  </si>
  <si>
    <t>賃貸借物件</t>
    <phoneticPr fontId="1"/>
  </si>
  <si>
    <t>補助要望
部分</t>
    <rPh sb="0" eb="2">
      <t>ホジョ</t>
    </rPh>
    <rPh sb="2" eb="4">
      <t>ヨウボウ</t>
    </rPh>
    <rPh sb="5" eb="7">
      <t>ブブン</t>
    </rPh>
    <phoneticPr fontId="1"/>
  </si>
  <si>
    <t>建物との関係</t>
    <rPh sb="0" eb="2">
      <t>タテモノ</t>
    </rPh>
    <rPh sb="4" eb="6">
      <t>カンケイ</t>
    </rPh>
    <phoneticPr fontId="1"/>
  </si>
  <si>
    <t>[建物の全部,建物の一部]　から選択</t>
    <rPh sb="1" eb="3">
      <t>タテモノ</t>
    </rPh>
    <rPh sb="4" eb="6">
      <t>ゼンブ</t>
    </rPh>
    <rPh sb="7" eb="9">
      <t>タテモノ</t>
    </rPh>
    <rPh sb="10" eb="12">
      <t>イチブ</t>
    </rPh>
    <phoneticPr fontId="1"/>
  </si>
  <si>
    <t>建物の全部</t>
    <phoneticPr fontId="1"/>
  </si>
  <si>
    <t>建物の一部</t>
    <phoneticPr fontId="1"/>
  </si>
  <si>
    <t>用途</t>
    <rPh sb="0" eb="2">
      <t>ヨウト</t>
    </rPh>
    <phoneticPr fontId="1"/>
  </si>
  <si>
    <t>[住宅,施設,住宅及び施設]　から選択</t>
    <rPh sb="1" eb="3">
      <t>ジュウタク</t>
    </rPh>
    <rPh sb="4" eb="6">
      <t>シセツ</t>
    </rPh>
    <rPh sb="7" eb="9">
      <t>ジュウタク</t>
    </rPh>
    <rPh sb="9" eb="10">
      <t>オヨ</t>
    </rPh>
    <rPh sb="11" eb="13">
      <t>シセツ</t>
    </rPh>
    <phoneticPr fontId="1"/>
  </si>
  <si>
    <t>住宅</t>
    <phoneticPr fontId="1"/>
  </si>
  <si>
    <t>施設</t>
    <phoneticPr fontId="1"/>
  </si>
  <si>
    <t>住宅及び施設</t>
    <rPh sb="4" eb="6">
      <t>シセツ</t>
    </rPh>
    <phoneticPr fontId="1"/>
  </si>
  <si>
    <t>住宅部分</t>
    <rPh sb="0" eb="2">
      <t>ジュウタク</t>
    </rPh>
    <rPh sb="2" eb="4">
      <t>ブブン</t>
    </rPh>
    <phoneticPr fontId="1"/>
  </si>
  <si>
    <t>戸数（※）</t>
    <rPh sb="0" eb="2">
      <t>コスウ</t>
    </rPh>
    <phoneticPr fontId="1"/>
  </si>
  <si>
    <t>数値を記入（単位：戸）</t>
    <rPh sb="0" eb="2">
      <t>スウチ</t>
    </rPh>
    <rPh sb="3" eb="5">
      <t>キニュウ</t>
    </rPh>
    <rPh sb="6" eb="8">
      <t>タンイ</t>
    </rPh>
    <rPh sb="9" eb="10">
      <t>ト</t>
    </rPh>
    <phoneticPr fontId="1"/>
  </si>
  <si>
    <t>戸</t>
    <rPh sb="0" eb="1">
      <t>ト</t>
    </rPh>
    <phoneticPr fontId="1"/>
  </si>
  <si>
    <t>形式</t>
    <rPh sb="0" eb="2">
      <t>ケイシキ</t>
    </rPh>
    <phoneticPr fontId="1"/>
  </si>
  <si>
    <t>[共同住宅,戸建て住宅,その他]</t>
    <rPh sb="1" eb="3">
      <t>キョウドウ</t>
    </rPh>
    <rPh sb="3" eb="5">
      <t>ジュウタク</t>
    </rPh>
    <rPh sb="6" eb="8">
      <t>コダ</t>
    </rPh>
    <rPh sb="9" eb="11">
      <t>ジュウタク</t>
    </rPh>
    <rPh sb="14" eb="15">
      <t>タ</t>
    </rPh>
    <phoneticPr fontId="1"/>
  </si>
  <si>
    <t>共同住宅</t>
    <rPh sb="0" eb="2">
      <t>キョウドウ</t>
    </rPh>
    <rPh sb="2" eb="4">
      <t>ジュウタク</t>
    </rPh>
    <phoneticPr fontId="1"/>
  </si>
  <si>
    <t>戸建て住宅</t>
    <rPh sb="0" eb="2">
      <t>コダ</t>
    </rPh>
    <rPh sb="3" eb="5">
      <t>ジュウタク</t>
    </rPh>
    <phoneticPr fontId="1"/>
  </si>
  <si>
    <t>供給形態</t>
    <rPh sb="0" eb="2">
      <t>キョウキュウ</t>
    </rPh>
    <rPh sb="2" eb="4">
      <t>ケイタイ</t>
    </rPh>
    <phoneticPr fontId="1"/>
  </si>
  <si>
    <t>[賃貸住宅,分譲住宅,その他]</t>
    <rPh sb="1" eb="3">
      <t>チンタイ</t>
    </rPh>
    <rPh sb="3" eb="5">
      <t>ジュウタク</t>
    </rPh>
    <rPh sb="6" eb="8">
      <t>ブンジョウ</t>
    </rPh>
    <rPh sb="8" eb="10">
      <t>ジュウタク</t>
    </rPh>
    <rPh sb="13" eb="14">
      <t>タ</t>
    </rPh>
    <phoneticPr fontId="1"/>
  </si>
  <si>
    <t>賃貸住宅</t>
    <rPh sb="0" eb="2">
      <t>チンタイ</t>
    </rPh>
    <rPh sb="2" eb="4">
      <t>ジュウタク</t>
    </rPh>
    <phoneticPr fontId="1"/>
  </si>
  <si>
    <t>分譲住宅</t>
    <rPh sb="0" eb="2">
      <t>ブンジョウ</t>
    </rPh>
    <rPh sb="2" eb="4">
      <t>ジュウタク</t>
    </rPh>
    <phoneticPr fontId="1"/>
  </si>
  <si>
    <t>戸当たり面積</t>
    <rPh sb="0" eb="1">
      <t>コ</t>
    </rPh>
    <rPh sb="1" eb="2">
      <t>ア</t>
    </rPh>
    <rPh sb="4" eb="6">
      <t>メンセキ</t>
    </rPh>
    <phoneticPr fontId="1"/>
  </si>
  <si>
    <t>最小面積</t>
    <rPh sb="0" eb="2">
      <t>サイショウ</t>
    </rPh>
    <rPh sb="2" eb="4">
      <t>メンセキ</t>
    </rPh>
    <phoneticPr fontId="1"/>
  </si>
  <si>
    <t>（数値を記入　単位：㎡）</t>
    <rPh sb="1" eb="3">
      <t>スウチ</t>
    </rPh>
    <rPh sb="4" eb="6">
      <t>キニュウ</t>
    </rPh>
    <rPh sb="7" eb="9">
      <t>タンイ</t>
    </rPh>
    <phoneticPr fontId="1"/>
  </si>
  <si>
    <t>最大面積</t>
    <rPh sb="0" eb="2">
      <t>サイダイ</t>
    </rPh>
    <rPh sb="2" eb="4">
      <t>メンセキ</t>
    </rPh>
    <phoneticPr fontId="1"/>
  </si>
  <si>
    <t>（数値を記入　単位：㎡）</t>
    <phoneticPr fontId="1"/>
  </si>
  <si>
    <t xml:space="preserve">[適合、不適合]　から選択	</t>
  </si>
  <si>
    <t>施設部分</t>
    <rPh sb="0" eb="2">
      <t>シセツ</t>
    </rPh>
    <rPh sb="2" eb="4">
      <t>ブブン</t>
    </rPh>
    <phoneticPr fontId="1"/>
  </si>
  <si>
    <t>施設数（※）</t>
    <rPh sb="0" eb="2">
      <t>シセツ</t>
    </rPh>
    <rPh sb="2" eb="3">
      <t>スウ</t>
    </rPh>
    <phoneticPr fontId="1"/>
  </si>
  <si>
    <t>数値を記入（単位：施設）</t>
    <rPh sb="9" eb="11">
      <t>シセツ</t>
    </rPh>
    <phoneticPr fontId="1"/>
  </si>
  <si>
    <t>施設</t>
    <rPh sb="0" eb="2">
      <t>シセツ</t>
    </rPh>
    <phoneticPr fontId="1"/>
  </si>
  <si>
    <t>施設数の内訳</t>
    <rPh sb="0" eb="3">
      <t>シセツスウ</t>
    </rPh>
    <rPh sb="4" eb="6">
      <t>ウチワケ</t>
    </rPh>
    <phoneticPr fontId="1"/>
  </si>
  <si>
    <t>（施設の数に応じて、それぞれの用途を記入）</t>
    <rPh sb="1" eb="3">
      <t>シセツ</t>
    </rPh>
    <rPh sb="4" eb="5">
      <t>スウ</t>
    </rPh>
    <rPh sb="6" eb="7">
      <t>オウ</t>
    </rPh>
    <rPh sb="15" eb="17">
      <t>ヨウト</t>
    </rPh>
    <rPh sb="18" eb="20">
      <t>キニュウ</t>
    </rPh>
    <phoneticPr fontId="1"/>
  </si>
  <si>
    <r>
      <t>補助要望</t>
    </r>
    <r>
      <rPr>
        <b/>
        <u/>
        <sz val="10"/>
        <color theme="1"/>
        <rFont val="Meiryo UI"/>
        <family val="3"/>
        <charset val="128"/>
      </rPr>
      <t>外</t>
    </r>
    <r>
      <rPr>
        <sz val="10"/>
        <color theme="1"/>
        <rFont val="Meiryo UI"/>
        <family val="3"/>
        <charset val="128"/>
      </rPr>
      <t xml:space="preserve">
部分</t>
    </r>
    <rPh sb="0" eb="2">
      <t>ホジョ</t>
    </rPh>
    <rPh sb="2" eb="4">
      <t>ヨウボウ</t>
    </rPh>
    <rPh sb="4" eb="5">
      <t>ソト</t>
    </rPh>
    <rPh sb="6" eb="8">
      <t>ブブン</t>
    </rPh>
    <phoneticPr fontId="1"/>
  </si>
  <si>
    <t>（補助要望外部分の用途）
※住宅については、戸数、形式、供給形態も記入</t>
    <rPh sb="1" eb="3">
      <t>ホジョ</t>
    </rPh>
    <rPh sb="3" eb="5">
      <t>ヨウボウ</t>
    </rPh>
    <rPh sb="5" eb="6">
      <t>ソト</t>
    </rPh>
    <rPh sb="6" eb="8">
      <t>ブブン</t>
    </rPh>
    <rPh sb="9" eb="11">
      <t>ヨウト</t>
    </rPh>
    <rPh sb="14" eb="16">
      <t>ジュウタク</t>
    </rPh>
    <rPh sb="22" eb="24">
      <t>コスウ</t>
    </rPh>
    <rPh sb="25" eb="27">
      <t>ケイシキ</t>
    </rPh>
    <rPh sb="28" eb="30">
      <t>キョウキュウ</t>
    </rPh>
    <rPh sb="30" eb="32">
      <t>ケイタイ</t>
    </rPh>
    <rPh sb="33" eb="35">
      <t>キニュウ</t>
    </rPh>
    <phoneticPr fontId="1"/>
  </si>
  <si>
    <t>※　補助上限額算定に連動します。</t>
    <rPh sb="4" eb="6">
      <t>ジョウゲン</t>
    </rPh>
    <phoneticPr fontId="1"/>
  </si>
  <si>
    <t>建物概要のまとめ</t>
    <phoneticPr fontId="1"/>
  </si>
  <si>
    <t>＜建物概要＞</t>
    <rPh sb="1" eb="5">
      <t>タテモノガイヨウ</t>
    </rPh>
    <phoneticPr fontId="1"/>
  </si>
  <si>
    <t>工事種別</t>
    <rPh sb="0" eb="4">
      <t>コウジシュベツ</t>
    </rPh>
    <phoneticPr fontId="1"/>
  </si>
  <si>
    <t>地上階数</t>
    <rPh sb="0" eb="2">
      <t>チジョウ</t>
    </rPh>
    <rPh sb="2" eb="4">
      <t>カイスウ</t>
    </rPh>
    <phoneticPr fontId="1"/>
  </si>
  <si>
    <t>取得状況等</t>
    <rPh sb="0" eb="5">
      <t>シュトクジョウキョウトウ</t>
    </rPh>
    <phoneticPr fontId="1"/>
  </si>
  <si>
    <t>建物の竣工年次</t>
    <rPh sb="0" eb="2">
      <t>タテモノ</t>
    </rPh>
    <rPh sb="3" eb="7">
      <t>シュンコウネンジ</t>
    </rPh>
    <phoneticPr fontId="1"/>
  </si>
  <si>
    <t>土地</t>
    <rPh sb="0" eb="2">
      <t>トチ</t>
    </rPh>
    <phoneticPr fontId="1"/>
  </si>
  <si>
    <t>（改修の場合は当初の年次）</t>
    <rPh sb="1" eb="3">
      <t>カイシュウ</t>
    </rPh>
    <rPh sb="4" eb="6">
      <t>バアイ</t>
    </rPh>
    <rPh sb="7" eb="9">
      <t>トウショ</t>
    </rPh>
    <rPh sb="10" eb="12">
      <t>ネンジ</t>
    </rPh>
    <phoneticPr fontId="1"/>
  </si>
  <si>
    <t>住宅戸数</t>
    <rPh sb="0" eb="2">
      <t>ジュウタク</t>
    </rPh>
    <rPh sb="2" eb="4">
      <t>コスウ</t>
    </rPh>
    <phoneticPr fontId="1"/>
  </si>
  <si>
    <t>施設数</t>
    <rPh sb="0" eb="3">
      <t>シセツスウ</t>
    </rPh>
    <phoneticPr fontId="1"/>
  </si>
  <si>
    <r>
      <t>＜建物に整備する</t>
    </r>
    <r>
      <rPr>
        <b/>
        <sz val="14"/>
        <rFont val="Meiryo UI"/>
        <family val="3"/>
        <charset val="128"/>
      </rPr>
      <t>住宅</t>
    </r>
    <r>
      <rPr>
        <b/>
        <sz val="11"/>
        <rFont val="Meiryo UI"/>
        <family val="3"/>
        <charset val="128"/>
      </rPr>
      <t>の内容＞</t>
    </r>
    <rPh sb="1" eb="3">
      <t>タテモノ</t>
    </rPh>
    <rPh sb="4" eb="6">
      <t>セイビ</t>
    </rPh>
    <rPh sb="8" eb="10">
      <t>ジュウタク</t>
    </rPh>
    <rPh sb="11" eb="13">
      <t>ナイヨウ</t>
    </rPh>
    <phoneticPr fontId="1"/>
  </si>
  <si>
    <t>整備する
住宅の戸数</t>
  </si>
  <si>
    <r>
      <t>＜建物に整備する</t>
    </r>
    <r>
      <rPr>
        <b/>
        <sz val="14"/>
        <rFont val="Meiryo UI"/>
        <family val="3"/>
        <charset val="128"/>
      </rPr>
      <t>施設</t>
    </r>
    <r>
      <rPr>
        <b/>
        <sz val="11"/>
        <rFont val="Meiryo UI"/>
        <family val="3"/>
        <charset val="128"/>
      </rPr>
      <t>の内容＞</t>
    </r>
    <rPh sb="1" eb="3">
      <t>タテモノ</t>
    </rPh>
    <rPh sb="4" eb="6">
      <t>セイビ</t>
    </rPh>
    <rPh sb="8" eb="10">
      <t>シセツ</t>
    </rPh>
    <rPh sb="11" eb="13">
      <t>ナイヨウ</t>
    </rPh>
    <phoneticPr fontId="1"/>
  </si>
  <si>
    <t>整備する
施設数</t>
    <rPh sb="0" eb="2">
      <t>セイビ</t>
    </rPh>
    <rPh sb="5" eb="8">
      <t>シセツスウ</t>
    </rPh>
    <phoneticPr fontId="1"/>
  </si>
  <si>
    <t>整備施設内訳</t>
    <rPh sb="0" eb="2">
      <t>セイビ</t>
    </rPh>
    <rPh sb="2" eb="4">
      <t>シセツ</t>
    </rPh>
    <rPh sb="4" eb="6">
      <t>ウチワケ</t>
    </rPh>
    <phoneticPr fontId="1"/>
  </si>
  <si>
    <t>事　業　実　施　工　程</t>
  </si>
  <si>
    <t>事業期間（予定含む）：</t>
    <rPh sb="0" eb="2">
      <t>ジギョウ</t>
    </rPh>
    <rPh sb="2" eb="4">
      <t>キカン</t>
    </rPh>
    <rPh sb="5" eb="7">
      <t>ヨテイ</t>
    </rPh>
    <rPh sb="7" eb="8">
      <t>フク</t>
    </rPh>
    <phoneticPr fontId="1"/>
  </si>
  <si>
    <t>～</t>
    <phoneticPr fontId="1"/>
  </si>
  <si>
    <t>実施項目</t>
    <rPh sb="0" eb="2">
      <t>ジッシ</t>
    </rPh>
    <rPh sb="2" eb="4">
      <t>コウモク</t>
    </rPh>
    <phoneticPr fontId="1"/>
  </si>
  <si>
    <t>8
月</t>
    <rPh sb="2" eb="3">
      <t>ガツ</t>
    </rPh>
    <phoneticPr fontId="1"/>
  </si>
  <si>
    <t>9
月</t>
    <rPh sb="2" eb="3">
      <t>ガツ</t>
    </rPh>
    <phoneticPr fontId="1"/>
  </si>
  <si>
    <t>10
月</t>
    <rPh sb="3" eb="4">
      <t>ガツ</t>
    </rPh>
    <phoneticPr fontId="1"/>
  </si>
  <si>
    <t>11
月</t>
    <rPh sb="3" eb="4">
      <t>ガツ</t>
    </rPh>
    <phoneticPr fontId="1"/>
  </si>
  <si>
    <t>12
月</t>
    <rPh sb="3" eb="4">
      <t>ガツ</t>
    </rPh>
    <phoneticPr fontId="1"/>
  </si>
  <si>
    <t>1
月</t>
    <rPh sb="2" eb="3">
      <t>ガツ</t>
    </rPh>
    <phoneticPr fontId="1"/>
  </si>
  <si>
    <t>2
月</t>
    <rPh sb="2" eb="3">
      <t>ガツ</t>
    </rPh>
    <phoneticPr fontId="1"/>
  </si>
  <si>
    <t>3
月</t>
    <rPh sb="2" eb="3">
      <t>ガツ</t>
    </rPh>
    <phoneticPr fontId="1"/>
  </si>
  <si>
    <t>4
月</t>
    <rPh sb="2" eb="3">
      <t>ガツ</t>
    </rPh>
    <phoneticPr fontId="1"/>
  </si>
  <si>
    <t>5
月</t>
    <rPh sb="2" eb="3">
      <t>ガツ</t>
    </rPh>
    <phoneticPr fontId="1"/>
  </si>
  <si>
    <t>6
月</t>
    <rPh sb="2" eb="3">
      <t>ガツ</t>
    </rPh>
    <phoneticPr fontId="1"/>
  </si>
  <si>
    <t>7
月</t>
    <rPh sb="2" eb="3">
      <t>ガツ</t>
    </rPh>
    <phoneticPr fontId="1"/>
  </si>
  <si>
    <t>事　業　費　内　訳</t>
    <rPh sb="0" eb="1">
      <t>コト</t>
    </rPh>
    <rPh sb="2" eb="3">
      <t>ゴウ</t>
    </rPh>
    <rPh sb="4" eb="5">
      <t>ヒ</t>
    </rPh>
    <rPh sb="6" eb="7">
      <t>ナイ</t>
    </rPh>
    <rPh sb="8" eb="9">
      <t>ヤク</t>
    </rPh>
    <phoneticPr fontId="1"/>
  </si>
  <si>
    <t>単価 [千円]</t>
    <rPh sb="0" eb="2">
      <t>タンカ</t>
    </rPh>
    <phoneticPr fontId="1"/>
  </si>
  <si>
    <t>計</t>
    <rPh sb="0" eb="1">
      <t>ケイ</t>
    </rPh>
    <phoneticPr fontId="1"/>
  </si>
  <si>
    <t>数量</t>
    <rPh sb="0" eb="2">
      <t>スウリョウ</t>
    </rPh>
    <phoneticPr fontId="1"/>
  </si>
  <si>
    <t>小計</t>
    <phoneticPr fontId="1"/>
  </si>
  <si>
    <t>住宅</t>
    <rPh sb="0" eb="2">
      <t>ジュウタク</t>
    </rPh>
    <phoneticPr fontId="1"/>
  </si>
  <si>
    <t>技術の検証</t>
    <rPh sb="0" eb="2">
      <t>ギジュツ</t>
    </rPh>
    <rPh sb="3" eb="5">
      <t>ケンショウ</t>
    </rPh>
    <phoneticPr fontId="1"/>
  </si>
  <si>
    <t>情報提供
及び普及</t>
    <rPh sb="0" eb="2">
      <t>ジョウホウ</t>
    </rPh>
    <rPh sb="2" eb="4">
      <t>テイキョウ</t>
    </rPh>
    <rPh sb="5" eb="6">
      <t>オヨ</t>
    </rPh>
    <rPh sb="7" eb="9">
      <t>フキュウ</t>
    </rPh>
    <phoneticPr fontId="1"/>
  </si>
  <si>
    <t>小計</t>
    <rPh sb="0" eb="1">
      <t>ショウ</t>
    </rPh>
    <rPh sb="1" eb="2">
      <t>ケイ</t>
    </rPh>
    <phoneticPr fontId="1"/>
  </si>
  <si>
    <t>合計</t>
    <rPh sb="0" eb="2">
      <t>ゴウケイ</t>
    </rPh>
    <phoneticPr fontId="1"/>
  </si>
  <si>
    <t>事業費・補助要望額</t>
    <rPh sb="0" eb="1">
      <t>コト</t>
    </rPh>
    <rPh sb="1" eb="2">
      <t>ゴウ</t>
    </rPh>
    <rPh sb="2" eb="3">
      <t>ヒ</t>
    </rPh>
    <rPh sb="4" eb="9">
      <t>ホジョヨウボウガク</t>
    </rPh>
    <phoneticPr fontId="1"/>
  </si>
  <si>
    <t xml:space="preserve">
※補助要望額は、補助率による上限額【a】、戸数・施設数あたりの上限額【b】のいずれか低い額に収まるように、千円未満を切り捨てして入力してください。</t>
    <phoneticPr fontId="1"/>
  </si>
  <si>
    <t>工事種別ごとの
戸数／施設数</t>
    <rPh sb="0" eb="2">
      <t>コウジ</t>
    </rPh>
    <rPh sb="2" eb="4">
      <t>シュベツ</t>
    </rPh>
    <rPh sb="8" eb="10">
      <t>コスウ</t>
    </rPh>
    <rPh sb="11" eb="14">
      <t>シセツスウ</t>
    </rPh>
    <phoneticPr fontId="1"/>
  </si>
  <si>
    <t>事業費　[千円]</t>
    <rPh sb="0" eb="3">
      <t>ジギョウヒ</t>
    </rPh>
    <phoneticPr fontId="1"/>
  </si>
  <si>
    <t>補助上限額　[千円]</t>
    <rPh sb="0" eb="2">
      <t>ホジョ</t>
    </rPh>
    <rPh sb="2" eb="5">
      <t>ジョウゲンガク</t>
    </rPh>
    <rPh sb="7" eb="9">
      <t>センエン</t>
    </rPh>
    <phoneticPr fontId="1"/>
  </si>
  <si>
    <t>補助率による上限額【a】</t>
    <rPh sb="0" eb="3">
      <t>ホジョリツ</t>
    </rPh>
    <rPh sb="6" eb="8">
      <t>ジョウゲン</t>
    </rPh>
    <rPh sb="8" eb="9">
      <t>ガク</t>
    </rPh>
    <phoneticPr fontId="1"/>
  </si>
  <si>
    <t>戸数・施設数あたり上限額【b】</t>
    <rPh sb="0" eb="2">
      <t>コスウ</t>
    </rPh>
    <rPh sb="3" eb="5">
      <t>シセツ</t>
    </rPh>
    <rPh sb="5" eb="6">
      <t>スウ</t>
    </rPh>
    <rPh sb="9" eb="11">
      <t>ジョウゲン</t>
    </rPh>
    <rPh sb="11" eb="12">
      <t>ガク</t>
    </rPh>
    <phoneticPr fontId="1"/>
  </si>
  <si>
    <t>( 2/3 )</t>
  </si>
  <si>
    <t>( 1/10 )</t>
  </si>
  <si>
    <t>( 200万円/戸 )</t>
    <rPh sb="5" eb="7">
      <t>マンエン</t>
    </rPh>
    <rPh sb="8" eb="9">
      <t>ト</t>
    </rPh>
    <phoneticPr fontId="1"/>
  </si>
  <si>
    <t>( 300万円/戸 )</t>
    <rPh sb="5" eb="7">
      <t>マンエン</t>
    </rPh>
    <rPh sb="8" eb="9">
      <t>ト</t>
    </rPh>
    <phoneticPr fontId="1"/>
  </si>
  <si>
    <t>( 2,000万円/施設 )</t>
    <rPh sb="7" eb="9">
      <t>マンエン</t>
    </rPh>
    <rPh sb="10" eb="12">
      <t>シセツ</t>
    </rPh>
    <phoneticPr fontId="1"/>
  </si>
  <si>
    <t>( 3,000万円/施設 )</t>
    <rPh sb="7" eb="9">
      <t>マンエン</t>
    </rPh>
    <rPh sb="10" eb="12">
      <t>シセツ</t>
    </rPh>
    <phoneticPr fontId="1"/>
  </si>
  <si>
    <t>情報提供及び普及</t>
    <rPh sb="0" eb="2">
      <t>ジョウホウ</t>
    </rPh>
    <rPh sb="2" eb="4">
      <t>テイキョウ</t>
    </rPh>
    <rPh sb="4" eb="5">
      <t>オヨ</t>
    </rPh>
    <rPh sb="6" eb="8">
      <t>フキュウ</t>
    </rPh>
    <phoneticPr fontId="1"/>
  </si>
  <si>
    <t>資　金　計　画</t>
    <rPh sb="0" eb="1">
      <t>シ</t>
    </rPh>
    <rPh sb="2" eb="3">
      <t>キン</t>
    </rPh>
    <rPh sb="4" eb="5">
      <t>ケイ</t>
    </rPh>
    <rPh sb="6" eb="7">
      <t>ガ</t>
    </rPh>
    <phoneticPr fontId="1"/>
  </si>
  <si>
    <t>項目</t>
    <rPh sb="0" eb="2">
      <t>コウモク</t>
    </rPh>
    <phoneticPr fontId="1"/>
  </si>
  <si>
    <t>資金 [千円]</t>
    <rPh sb="0" eb="2">
      <t>シキン</t>
    </rPh>
    <rPh sb="4" eb="6">
      <t>センエン</t>
    </rPh>
    <phoneticPr fontId="1"/>
  </si>
  <si>
    <t>事業費 [千円]</t>
    <rPh sb="0" eb="3">
      <t>ジギョウヒ</t>
    </rPh>
    <phoneticPr fontId="1"/>
  </si>
  <si>
    <t>自己資金</t>
    <rPh sb="0" eb="2">
      <t>ジコ</t>
    </rPh>
    <rPh sb="2" eb="4">
      <t>シキン</t>
    </rPh>
    <phoneticPr fontId="1"/>
  </si>
  <si>
    <r>
      <t>補助金</t>
    </r>
    <r>
      <rPr>
        <sz val="10"/>
        <color rgb="FF0070C0"/>
        <rFont val="Meiryo UI"/>
        <family val="3"/>
        <charset val="128"/>
      </rPr>
      <t>（上表の合計欄から自動転記）</t>
    </r>
    <rPh sb="0" eb="3">
      <t>ホジョキン</t>
    </rPh>
    <rPh sb="4" eb="6">
      <t>ジョウヒョウ</t>
    </rPh>
    <rPh sb="7" eb="9">
      <t>ゴウケイ</t>
    </rPh>
    <rPh sb="9" eb="10">
      <t>ラン</t>
    </rPh>
    <rPh sb="12" eb="14">
      <t>ジドウ</t>
    </rPh>
    <rPh sb="14" eb="16">
      <t>テンキ</t>
    </rPh>
    <phoneticPr fontId="1"/>
  </si>
  <si>
    <t>借入金</t>
    <rPh sb="0" eb="2">
      <t>カリイレ</t>
    </rPh>
    <rPh sb="2" eb="3">
      <t>キン</t>
    </rPh>
    <phoneticPr fontId="1"/>
  </si>
  <si>
    <t>返済期間：</t>
    <phoneticPr fontId="1"/>
  </si>
  <si>
    <t>内容：</t>
    <rPh sb="0" eb="2">
      <t>ナイヨウ</t>
    </rPh>
    <phoneticPr fontId="1"/>
  </si>
  <si>
    <t>※今回補助対象となるものを、他の補助事業に応募（申請）している場合は、申請している補助事業の名称を必ず記入してください。
 　また、補助対象となる範囲が異なる場合でも、他の補助事業の名称と補助対象範囲等を記入して下さい。</t>
    <rPh sb="18" eb="20">
      <t>ジギョウ</t>
    </rPh>
    <rPh sb="43" eb="45">
      <t>ジギョウ</t>
    </rPh>
    <rPh sb="88" eb="90">
      <t>ジギョウ</t>
    </rPh>
    <rPh sb="100" eb="101">
      <t>ナド</t>
    </rPh>
    <phoneticPr fontId="1"/>
  </si>
  <si>
    <t>他の補助事業への応募（地方自治体独自の補助事業も含む）
[なし、あり]</t>
    <rPh sb="0" eb="1">
      <t>タ</t>
    </rPh>
    <rPh sb="2" eb="4">
      <t>ホジョ</t>
    </rPh>
    <rPh sb="4" eb="6">
      <t>ジギョウ</t>
    </rPh>
    <rPh sb="8" eb="10">
      <t>オウボ</t>
    </rPh>
    <rPh sb="11" eb="13">
      <t>チホウ</t>
    </rPh>
    <rPh sb="13" eb="16">
      <t>ジチタイ</t>
    </rPh>
    <rPh sb="16" eb="18">
      <t>ドクジ</t>
    </rPh>
    <rPh sb="19" eb="21">
      <t>ホジョ</t>
    </rPh>
    <rPh sb="21" eb="23">
      <t>ジギョウ</t>
    </rPh>
    <rPh sb="24" eb="25">
      <t>フク</t>
    </rPh>
    <phoneticPr fontId="1"/>
  </si>
  <si>
    <t>他の補助事業への
応募がある場合</t>
    <rPh sb="0" eb="1">
      <t>タ</t>
    </rPh>
    <rPh sb="2" eb="4">
      <t>ホジョ</t>
    </rPh>
    <rPh sb="4" eb="6">
      <t>ジギョウ</t>
    </rPh>
    <rPh sb="9" eb="11">
      <t>オウボ</t>
    </rPh>
    <rPh sb="14" eb="16">
      <t>バアイ</t>
    </rPh>
    <phoneticPr fontId="1"/>
  </si>
  <si>
    <t>応募事業の正式名称</t>
    <rPh sb="0" eb="2">
      <t>オウボ</t>
    </rPh>
    <rPh sb="2" eb="4">
      <t>ジギョウ</t>
    </rPh>
    <rPh sb="5" eb="7">
      <t>セイシキ</t>
    </rPh>
    <rPh sb="7" eb="9">
      <t>メイショウ</t>
    </rPh>
    <phoneticPr fontId="1"/>
  </si>
  <si>
    <t>実施主体</t>
    <phoneticPr fontId="1"/>
  </si>
  <si>
    <t>補助対象経費の具体的な内容
（本事業との補助対象の区分の考え方も含む）</t>
    <rPh sb="0" eb="2">
      <t>ホジョ</t>
    </rPh>
    <rPh sb="2" eb="4">
      <t>タイショウ</t>
    </rPh>
    <rPh sb="4" eb="6">
      <t>ケイヒ</t>
    </rPh>
    <rPh sb="7" eb="10">
      <t>グタイテキ</t>
    </rPh>
    <rPh sb="11" eb="13">
      <t>ナイヨウ</t>
    </rPh>
    <rPh sb="15" eb="16">
      <t>ホン</t>
    </rPh>
    <rPh sb="16" eb="18">
      <t>ジギョウ</t>
    </rPh>
    <rPh sb="20" eb="22">
      <t>ホジョ</t>
    </rPh>
    <rPh sb="22" eb="24">
      <t>タイショウ</t>
    </rPh>
    <rPh sb="25" eb="27">
      <t>クブン</t>
    </rPh>
    <rPh sb="28" eb="29">
      <t>カンガ</t>
    </rPh>
    <rPh sb="30" eb="31">
      <t>カタ</t>
    </rPh>
    <rPh sb="32" eb="33">
      <t>フク</t>
    </rPh>
    <phoneticPr fontId="1"/>
  </si>
  <si>
    <t>補助対象額(重複分)　[千円]</t>
    <rPh sb="12" eb="14">
      <t>センエン</t>
    </rPh>
    <phoneticPr fontId="1"/>
  </si>
  <si>
    <t>チェック欄</t>
    <rPh sb="4" eb="5">
      <t>ラン</t>
    </rPh>
    <phoneticPr fontId="1"/>
  </si>
  <si>
    <t>ここまでに着手→</t>
    <rPh sb="5" eb="7">
      <t>チャクシュ</t>
    </rPh>
    <phoneticPr fontId="1"/>
  </si>
  <si>
    <t>元データ(word
又はexcel)</t>
    <rPh sb="0" eb="1">
      <t>モト</t>
    </rPh>
    <rPh sb="10" eb="11">
      <t>マタ</t>
    </rPh>
    <phoneticPr fontId="1"/>
  </si>
  <si>
    <t>PDFファイル</t>
    <phoneticPr fontId="1"/>
  </si>
  <si>
    <t>その他事務局が求める書類</t>
    <phoneticPr fontId="1"/>
  </si>
  <si>
    <r>
      <t>添　付　資　料</t>
    </r>
    <r>
      <rPr>
        <b/>
        <sz val="11"/>
        <color rgb="FFC00000"/>
        <rFont val="メイリオ"/>
        <family val="3"/>
        <charset val="128"/>
      </rPr>
      <t>（書類名称を右欄に記載）</t>
    </r>
    <r>
      <rPr>
        <sz val="9"/>
        <color theme="1"/>
        <rFont val="メイリオ"/>
        <family val="3"/>
        <charset val="128"/>
      </rPr>
      <t>　※欄が足りない場合は、行を挿入して増やしてください</t>
    </r>
    <rPh sb="0" eb="1">
      <t>テン</t>
    </rPh>
    <rPh sb="2" eb="3">
      <t>ツキ</t>
    </rPh>
    <rPh sb="4" eb="5">
      <t>シ</t>
    </rPh>
    <rPh sb="6" eb="7">
      <t>リョウ</t>
    </rPh>
    <rPh sb="21" eb="22">
      <t>ラン</t>
    </rPh>
    <rPh sb="23" eb="24">
      <t>タ</t>
    </rPh>
    <rPh sb="27" eb="29">
      <t>バアイ</t>
    </rPh>
    <rPh sb="31" eb="32">
      <t>ギョウ</t>
    </rPh>
    <rPh sb="33" eb="35">
      <t>ソウニュウ</t>
    </rPh>
    <rPh sb="37" eb="38">
      <t>フ</t>
    </rPh>
    <phoneticPr fontId="1"/>
  </si>
  <si>
    <r>
      <t xml:space="preserve">・提案書を提出する前に、以下の様式、添付資料がすべて揃っていることを確認してください。
・提出する項目のチェック欄にチェック（✓）を入れてください。任意様式や添付資料については、資料名称を併せて記入してください。
・様式は、元データ(word又はexcelファイル)だけでなく、PDFファイルとして書き出したものを併せて提出してください。
・添付資料は、原則としてPDFファイルで提出してください。
</t>
    </r>
    <r>
      <rPr>
        <b/>
        <u/>
        <sz val="11"/>
        <color rgb="FFC00000"/>
        <rFont val="メイリオ"/>
        <family val="3"/>
        <charset val="128"/>
      </rPr>
      <t>・この「提出書類のチェックリスト」もPDFファイルとして書き出し、電子データを提出してください。</t>
    </r>
    <rPh sb="1" eb="4">
      <t>テイアンショ</t>
    </rPh>
    <rPh sb="5" eb="7">
      <t>テイシュツ</t>
    </rPh>
    <rPh sb="9" eb="10">
      <t>マエ</t>
    </rPh>
    <rPh sb="12" eb="14">
      <t>イカ</t>
    </rPh>
    <rPh sb="15" eb="17">
      <t>ヨウシキ</t>
    </rPh>
    <rPh sb="18" eb="20">
      <t>テンプ</t>
    </rPh>
    <rPh sb="20" eb="22">
      <t>シリョウ</t>
    </rPh>
    <rPh sb="26" eb="27">
      <t>ソロ</t>
    </rPh>
    <rPh sb="34" eb="36">
      <t>カクニン</t>
    </rPh>
    <rPh sb="45" eb="47">
      <t>テイシュツ</t>
    </rPh>
    <rPh sb="49" eb="51">
      <t>コウモク</t>
    </rPh>
    <rPh sb="56" eb="57">
      <t>ラン</t>
    </rPh>
    <rPh sb="66" eb="67">
      <t>イ</t>
    </rPh>
    <rPh sb="74" eb="76">
      <t>ニンイ</t>
    </rPh>
    <rPh sb="76" eb="78">
      <t>ヨウシキ</t>
    </rPh>
    <rPh sb="79" eb="81">
      <t>テンプ</t>
    </rPh>
    <rPh sb="81" eb="83">
      <t>シリョウ</t>
    </rPh>
    <rPh sb="89" eb="91">
      <t>シリョウ</t>
    </rPh>
    <rPh sb="91" eb="93">
      <t>メイショウ</t>
    </rPh>
    <rPh sb="94" eb="95">
      <t>アワ</t>
    </rPh>
    <rPh sb="97" eb="99">
      <t>キニュウ</t>
    </rPh>
    <rPh sb="108" eb="110">
      <t>ヨウシキ</t>
    </rPh>
    <rPh sb="112" eb="113">
      <t>モト</t>
    </rPh>
    <rPh sb="121" eb="122">
      <t>マタ</t>
    </rPh>
    <rPh sb="149" eb="150">
      <t>カ</t>
    </rPh>
    <rPh sb="151" eb="152">
      <t>ダ</t>
    </rPh>
    <rPh sb="157" eb="158">
      <t>アワ</t>
    </rPh>
    <rPh sb="160" eb="162">
      <t>テイシュツ</t>
    </rPh>
    <rPh sb="228" eb="229">
      <t>カ</t>
    </rPh>
    <rPh sb="230" eb="231">
      <t>ダ</t>
    </rPh>
    <rPh sb="233" eb="235">
      <t>デンシ</t>
    </rPh>
    <rPh sb="239" eb="241">
      <t>テイシュツ</t>
    </rPh>
    <phoneticPr fontId="1"/>
  </si>
  <si>
    <t>敷地の全部が該当</t>
    <phoneticPr fontId="1"/>
  </si>
  <si>
    <t>定款、法人の登記簿（代表応募者、共同実施者）</t>
    <rPh sb="12" eb="14">
      <t>オウボ</t>
    </rPh>
    <rPh sb="18" eb="20">
      <t>ジッシ</t>
    </rPh>
    <phoneticPr fontId="1"/>
  </si>
  <si>
    <t>都市計画区域</t>
    <rPh sb="0" eb="2">
      <t>トシ</t>
    </rPh>
    <rPh sb="2" eb="4">
      <t>ケイカク</t>
    </rPh>
    <rPh sb="4" eb="6">
      <t>クイキ</t>
    </rPh>
    <phoneticPr fontId="1"/>
  </si>
  <si>
    <t>[市街化区域,市街化調整区域,区域区分の無い都市計画区域,
 準都市計画区域,その他]　から選択</t>
    <rPh sb="1" eb="4">
      <t>シガイカ</t>
    </rPh>
    <rPh sb="4" eb="6">
      <t>クイキ</t>
    </rPh>
    <rPh sb="7" eb="10">
      <t>シガイカ</t>
    </rPh>
    <rPh sb="10" eb="12">
      <t>チョウセイ</t>
    </rPh>
    <rPh sb="12" eb="14">
      <t>クイキ</t>
    </rPh>
    <rPh sb="15" eb="17">
      <t>クイキ</t>
    </rPh>
    <rPh sb="17" eb="19">
      <t>クブン</t>
    </rPh>
    <rPh sb="20" eb="21">
      <t>ナ</t>
    </rPh>
    <rPh sb="22" eb="24">
      <t>トシ</t>
    </rPh>
    <rPh sb="24" eb="26">
      <t>ケイカク</t>
    </rPh>
    <rPh sb="26" eb="28">
      <t>クイキ</t>
    </rPh>
    <rPh sb="31" eb="32">
      <t>ジュン</t>
    </rPh>
    <rPh sb="32" eb="34">
      <t>トシ</t>
    </rPh>
    <rPh sb="34" eb="36">
      <t>ケイカク</t>
    </rPh>
    <rPh sb="36" eb="38">
      <t>クイキ</t>
    </rPh>
    <rPh sb="41" eb="42">
      <t>タ</t>
    </rPh>
    <rPh sb="46" eb="48">
      <t>センタク</t>
    </rPh>
    <phoneticPr fontId="1"/>
  </si>
  <si>
    <t>市街化区域</t>
    <rPh sb="0" eb="5">
      <t>シガイカクイキ</t>
    </rPh>
    <phoneticPr fontId="1"/>
  </si>
  <si>
    <t>市街化調整区域</t>
    <rPh sb="0" eb="7">
      <t>シガイカチョウセイクイキ</t>
    </rPh>
    <phoneticPr fontId="1"/>
  </si>
  <si>
    <t>区域区分の無い都市計画区域</t>
    <rPh sb="0" eb="4">
      <t>クイキクブン</t>
    </rPh>
    <rPh sb="5" eb="6">
      <t>ナ</t>
    </rPh>
    <rPh sb="7" eb="13">
      <t>トシケイカククイキ</t>
    </rPh>
    <phoneticPr fontId="1"/>
  </si>
  <si>
    <t>準都市計画区域</t>
    <rPh sb="0" eb="5">
      <t>ジュントシケイカク</t>
    </rPh>
    <rPh sb="5" eb="7">
      <t>クイキ</t>
    </rPh>
    <phoneticPr fontId="1"/>
  </si>
  <si>
    <t>提案者からみた
所有形態</t>
    <rPh sb="0" eb="3">
      <t>テイアンシャ</t>
    </rPh>
    <rPh sb="8" eb="10">
      <t>ショユウ</t>
    </rPh>
    <rPh sb="10" eb="12">
      <t>ケイタイ</t>
    </rPh>
    <phoneticPr fontId="1"/>
  </si>
  <si>
    <t>[敷地の全部が該当,敷地の一部が該当（整備する建物も該当）,
　敷地の一部が該当（整備する建物は該当しない）,
　敷地の全部が該当しない]　から選択</t>
    <rPh sb="1" eb="3">
      <t>シキチ</t>
    </rPh>
    <rPh sb="4" eb="6">
      <t>ゼンブ</t>
    </rPh>
    <rPh sb="7" eb="9">
      <t>ガイトウ</t>
    </rPh>
    <rPh sb="10" eb="12">
      <t>シキチ</t>
    </rPh>
    <rPh sb="13" eb="15">
      <t>イチブ</t>
    </rPh>
    <rPh sb="16" eb="18">
      <t>ガイトウ</t>
    </rPh>
    <rPh sb="19" eb="21">
      <t>セイビ</t>
    </rPh>
    <rPh sb="23" eb="25">
      <t>タテモノ</t>
    </rPh>
    <rPh sb="26" eb="28">
      <t>ガイトウ</t>
    </rPh>
    <rPh sb="32" eb="34">
      <t>シキチ</t>
    </rPh>
    <rPh sb="35" eb="37">
      <t>イチブ</t>
    </rPh>
    <rPh sb="38" eb="40">
      <t>ガイトウ</t>
    </rPh>
    <rPh sb="41" eb="43">
      <t>セイビ</t>
    </rPh>
    <rPh sb="45" eb="47">
      <t>タテモノ</t>
    </rPh>
    <rPh sb="48" eb="50">
      <t>ガイトウ</t>
    </rPh>
    <rPh sb="63" eb="65">
      <t>ガイトウ</t>
    </rPh>
    <rPh sb="72" eb="74">
      <t>センタク</t>
    </rPh>
    <phoneticPr fontId="1"/>
  </si>
  <si>
    <t>敷地の一部が該当（整備する建物も該当）</t>
    <rPh sb="9" eb="11">
      <t>セイビ</t>
    </rPh>
    <rPh sb="13" eb="15">
      <t>タテモノ</t>
    </rPh>
    <rPh sb="16" eb="18">
      <t>ガイトウ</t>
    </rPh>
    <phoneticPr fontId="1"/>
  </si>
  <si>
    <t>敷地の一部が該当（整備する建物は該当しない）</t>
    <rPh sb="16" eb="18">
      <t>ガイトウ</t>
    </rPh>
    <phoneticPr fontId="1"/>
  </si>
  <si>
    <t>敷地の全部が該当しない</t>
    <rPh sb="0" eb="2">
      <t>シキチ</t>
    </rPh>
    <rPh sb="3" eb="5">
      <t>ゼンブ</t>
    </rPh>
    <phoneticPr fontId="1"/>
  </si>
  <si>
    <r>
      <rPr>
        <b/>
        <u/>
        <sz val="12"/>
        <rFont val="Meiryo UI"/>
        <family val="3"/>
        <charset val="128"/>
      </rPr>
      <t>提案事業が選定された場合でも、全ての補助要望内容・補助要望額が対象にならない場合があります</t>
    </r>
    <r>
      <rPr>
        <sz val="12"/>
        <rFont val="Meiryo UI"/>
        <family val="3"/>
        <charset val="128"/>
      </rPr>
      <t xml:space="preserve">。
</t>
    </r>
    <r>
      <rPr>
        <b/>
        <u/>
        <sz val="12"/>
        <rFont val="Meiryo UI"/>
        <family val="3"/>
        <charset val="128"/>
      </rPr>
      <t>選定段階では、</t>
    </r>
    <r>
      <rPr>
        <sz val="12"/>
        <rFont val="Meiryo UI"/>
        <family val="3"/>
        <charset val="128"/>
      </rPr>
      <t>各選定提案に対する</t>
    </r>
    <r>
      <rPr>
        <b/>
        <u/>
        <sz val="12"/>
        <rFont val="Meiryo UI"/>
        <family val="3"/>
        <charset val="128"/>
      </rPr>
      <t>補助要望額等の上限が確定</t>
    </r>
    <r>
      <rPr>
        <sz val="12"/>
        <rFont val="Meiryo UI"/>
        <family val="3"/>
        <charset val="128"/>
      </rPr>
      <t>されますが、その後、</t>
    </r>
    <r>
      <rPr>
        <b/>
        <u/>
        <sz val="12"/>
        <rFont val="Meiryo UI"/>
        <family val="3"/>
        <charset val="128"/>
      </rPr>
      <t>事務局と調整し、個別の事業内容や補助額等について調整させていただくことがあります</t>
    </r>
    <r>
      <rPr>
        <sz val="12"/>
        <rFont val="Meiryo UI"/>
        <family val="3"/>
        <charset val="128"/>
      </rPr>
      <t>。</t>
    </r>
    <phoneticPr fontId="1"/>
  </si>
  <si>
    <t>本提案以外の補助事業への応募状況（補助要望額の重複）</t>
    <rPh sb="0" eb="1">
      <t>ホン</t>
    </rPh>
    <rPh sb="1" eb="3">
      <t>テイアン</t>
    </rPh>
    <rPh sb="3" eb="5">
      <t>イガイ</t>
    </rPh>
    <rPh sb="6" eb="8">
      <t>ホジョ</t>
    </rPh>
    <rPh sb="8" eb="10">
      <t>ジギョウ</t>
    </rPh>
    <rPh sb="12" eb="14">
      <t>オウボ</t>
    </rPh>
    <rPh sb="14" eb="16">
      <t>ジョウキョウ</t>
    </rPh>
    <rPh sb="17" eb="19">
      <t>ホジョ</t>
    </rPh>
    <rPh sb="19" eb="21">
      <t>ヨウボウ</t>
    </rPh>
    <rPh sb="21" eb="22">
      <t>ガク</t>
    </rPh>
    <rPh sb="23" eb="25">
      <t>ジュウフク</t>
    </rPh>
    <phoneticPr fontId="1"/>
  </si>
  <si>
    <t>調査設計
計画</t>
    <rPh sb="0" eb="4">
      <t>チョウサセッケイ</t>
    </rPh>
    <rPh sb="5" eb="7">
      <t>ケイカク</t>
    </rPh>
    <phoneticPr fontId="1"/>
  </si>
  <si>
    <t>【子育て住宅型】　</t>
    <rPh sb="1" eb="3">
      <t>コソダ</t>
    </rPh>
    <phoneticPr fontId="1"/>
  </si>
  <si>
    <t>【子育て住宅型】　</t>
    <rPh sb="1" eb="3">
      <t>コソダ</t>
    </rPh>
    <rPh sb="4" eb="6">
      <t>ジュウタク</t>
    </rPh>
    <phoneticPr fontId="1"/>
  </si>
  <si>
    <t>【子育て住宅型】</t>
    <rPh sb="1" eb="3">
      <t>コソダ</t>
    </rPh>
    <rPh sb="4" eb="6">
      <t>ジュウタク</t>
    </rPh>
    <rPh sb="6" eb="7">
      <t>カタ</t>
    </rPh>
    <phoneticPr fontId="1"/>
  </si>
  <si>
    <t>住宅等の
整備</t>
    <rPh sb="0" eb="3">
      <t>ジュウタクトウ</t>
    </rPh>
    <rPh sb="5" eb="7">
      <t>セイビ</t>
    </rPh>
    <phoneticPr fontId="1"/>
  </si>
  <si>
    <t>調査設計計画</t>
    <phoneticPr fontId="1"/>
  </si>
  <si>
    <t>施設</t>
  </si>
  <si>
    <t>住宅等の整備</t>
    <phoneticPr fontId="1"/>
  </si>
  <si>
    <t>補助要望額
[千円]</t>
    <rPh sb="0" eb="2">
      <t>ホジョ</t>
    </rPh>
    <rPh sb="2" eb="4">
      <t>ヨウボウ</t>
    </rPh>
    <rPh sb="4" eb="5">
      <t>ガク</t>
    </rPh>
    <phoneticPr fontId="1"/>
  </si>
  <si>
    <t>調査設計計画</t>
    <rPh sb="0" eb="2">
      <t>チョウサ</t>
    </rPh>
    <rPh sb="2" eb="4">
      <t>セッケイ</t>
    </rPh>
    <rPh sb="4" eb="6">
      <t>ケイカク</t>
    </rPh>
    <phoneticPr fontId="1"/>
  </si>
  <si>
    <t>住宅等の整備</t>
    <rPh sb="0" eb="2">
      <t>ジュウタク</t>
    </rPh>
    <rPh sb="2" eb="3">
      <t>トウ</t>
    </rPh>
    <rPh sb="4" eb="6">
      <t>セイビ</t>
    </rPh>
    <phoneticPr fontId="1"/>
  </si>
  <si>
    <t>【子育て住宅型】　</t>
    <rPh sb="1" eb="3">
      <t>コソダ</t>
    </rPh>
    <rPh sb="4" eb="6">
      <t>ジュウタク</t>
    </rPh>
    <rPh sb="6" eb="7">
      <t>カタ</t>
    </rPh>
    <phoneticPr fontId="1"/>
  </si>
  <si>
    <t>提出書類のチェックリスト</t>
    <rPh sb="0" eb="4">
      <t>テイシュツショルイ</t>
    </rPh>
    <phoneticPr fontId="1"/>
  </si>
  <si>
    <r>
      <t xml:space="preserve">災害危険区域
</t>
    </r>
    <r>
      <rPr>
        <sz val="7"/>
        <color theme="1"/>
        <rFont val="Meiryo UI"/>
        <family val="3"/>
        <charset val="128"/>
      </rPr>
      <t>（建築基準法39①）</t>
    </r>
    <rPh sb="0" eb="2">
      <t>サイガイ</t>
    </rPh>
    <rPh sb="2" eb="4">
      <t>キケン</t>
    </rPh>
    <rPh sb="4" eb="6">
      <t>クイキ</t>
    </rPh>
    <rPh sb="8" eb="13">
      <t>ケンチクキジュンホウ</t>
    </rPh>
    <phoneticPr fontId="1"/>
  </si>
  <si>
    <r>
      <t xml:space="preserve">地すべり防止区域
</t>
    </r>
    <r>
      <rPr>
        <sz val="7"/>
        <color theme="1"/>
        <rFont val="Meiryo UI"/>
        <family val="3"/>
        <charset val="128"/>
      </rPr>
      <t>（地すべり等防止法3①）</t>
    </r>
    <rPh sb="10" eb="11">
      <t>チ</t>
    </rPh>
    <phoneticPr fontId="1"/>
  </si>
  <si>
    <r>
      <t xml:space="preserve">急傾斜地崩壊危険区域
</t>
    </r>
    <r>
      <rPr>
        <sz val="7"/>
        <color theme="1"/>
        <rFont val="Meiryo UI"/>
        <family val="3"/>
        <charset val="128"/>
      </rPr>
      <t>（急傾斜地法3①）</t>
    </r>
    <phoneticPr fontId="1"/>
  </si>
  <si>
    <r>
      <t xml:space="preserve">土砂災害特別警戒区域
</t>
    </r>
    <r>
      <rPr>
        <sz val="7"/>
        <color theme="1"/>
        <rFont val="Meiryo UI"/>
        <family val="3"/>
        <charset val="128"/>
      </rPr>
      <t>（土砂災害防止法9①）</t>
    </r>
    <rPh sb="0" eb="4">
      <t>ドシャサイガイ</t>
    </rPh>
    <rPh sb="4" eb="6">
      <t>トクベツ</t>
    </rPh>
    <rPh sb="6" eb="8">
      <t>ケイカイ</t>
    </rPh>
    <rPh sb="8" eb="10">
      <t>クイキ</t>
    </rPh>
    <rPh sb="12" eb="19">
      <t>ドシャサイガイボウシホウ</t>
    </rPh>
    <phoneticPr fontId="1"/>
  </si>
  <si>
    <r>
      <t xml:space="preserve">土砂災害警戒区域
</t>
    </r>
    <r>
      <rPr>
        <sz val="7"/>
        <color theme="1"/>
        <rFont val="Meiryo UI"/>
        <family val="3"/>
        <charset val="128"/>
      </rPr>
      <t>（土砂災害防止法7①）</t>
    </r>
    <rPh sb="0" eb="4">
      <t>ドシャサイガイ</t>
    </rPh>
    <rPh sb="4" eb="6">
      <t>ケイカイ</t>
    </rPh>
    <rPh sb="6" eb="8">
      <t>クイキ</t>
    </rPh>
    <phoneticPr fontId="1"/>
  </si>
  <si>
    <r>
      <t xml:space="preserve">浸水被害防止区域
</t>
    </r>
    <r>
      <rPr>
        <sz val="7"/>
        <color theme="1"/>
        <rFont val="Meiryo UI"/>
        <family val="3"/>
        <charset val="128"/>
      </rPr>
      <t>（都市河川浸水被害対策法56①）</t>
    </r>
    <rPh sb="0" eb="4">
      <t>シンスイヒガイ</t>
    </rPh>
    <rPh sb="4" eb="6">
      <t>ボウシ</t>
    </rPh>
    <rPh sb="6" eb="8">
      <t>クイキ</t>
    </rPh>
    <rPh sb="7" eb="8">
      <t>イキ</t>
    </rPh>
    <rPh sb="10" eb="14">
      <t>トシカセン</t>
    </rPh>
    <rPh sb="14" eb="18">
      <t>シンスイヒガイ</t>
    </rPh>
    <rPh sb="18" eb="21">
      <t>タイサクホウ</t>
    </rPh>
    <phoneticPr fontId="1"/>
  </si>
  <si>
    <r>
      <t xml:space="preserve">洪水浸水想定区域
</t>
    </r>
    <r>
      <rPr>
        <sz val="7"/>
        <color theme="1"/>
        <rFont val="Meiryo UI"/>
        <family val="3"/>
        <charset val="128"/>
      </rPr>
      <t>（水防法14①または②）</t>
    </r>
    <r>
      <rPr>
        <sz val="9"/>
        <color theme="1"/>
        <rFont val="Meiryo UI"/>
        <family val="3"/>
        <charset val="128"/>
      </rPr>
      <t xml:space="preserve">または
高潮浸水想定区域
</t>
    </r>
    <r>
      <rPr>
        <sz val="7"/>
        <color theme="1"/>
        <rFont val="Meiryo UI"/>
        <family val="3"/>
        <charset val="128"/>
      </rPr>
      <t>（水防法14の3①）</t>
    </r>
    <r>
      <rPr>
        <sz val="9"/>
        <color theme="1"/>
        <rFont val="Meiryo UI"/>
        <family val="3"/>
        <charset val="128"/>
      </rPr>
      <t>で、
想定浸水深3m以上の区域</t>
    </r>
    <rPh sb="0" eb="2">
      <t>コウズイ</t>
    </rPh>
    <rPh sb="2" eb="4">
      <t>シンスイ</t>
    </rPh>
    <rPh sb="4" eb="6">
      <t>ソウテイ</t>
    </rPh>
    <rPh sb="6" eb="8">
      <t>クイキ</t>
    </rPh>
    <rPh sb="47" eb="49">
      <t>ソウテイ</t>
    </rPh>
    <rPh sb="49" eb="51">
      <t>シンスイ</t>
    </rPh>
    <rPh sb="51" eb="52">
      <t>フカ</t>
    </rPh>
    <rPh sb="54" eb="56">
      <t>イジョウ</t>
    </rPh>
    <rPh sb="57" eb="59">
      <t>クイキ</t>
    </rPh>
    <phoneticPr fontId="1"/>
  </si>
  <si>
    <t>[適合している、モデル事業の補助等で実施する改修工事により適合予定、改修予定有(様式A提出)]から選択</t>
    <rPh sb="1" eb="3">
      <t>テキゴウ</t>
    </rPh>
    <rPh sb="11" eb="13">
      <t>ジギョウ</t>
    </rPh>
    <rPh sb="14" eb="16">
      <t>ホジョ</t>
    </rPh>
    <rPh sb="16" eb="17">
      <t>トウ</t>
    </rPh>
    <rPh sb="18" eb="20">
      <t>ジッシ</t>
    </rPh>
    <rPh sb="22" eb="24">
      <t>カイシュウ</t>
    </rPh>
    <rPh sb="24" eb="26">
      <t>コウジ</t>
    </rPh>
    <rPh sb="29" eb="31">
      <t>テキゴウ</t>
    </rPh>
    <rPh sb="31" eb="33">
      <t>ヨテイ</t>
    </rPh>
    <rPh sb="34" eb="36">
      <t>カイシュウ</t>
    </rPh>
    <rPh sb="36" eb="38">
      <t>ヨテイ</t>
    </rPh>
    <rPh sb="38" eb="39">
      <t>ア</t>
    </rPh>
    <rPh sb="40" eb="42">
      <t>ヨウシキ</t>
    </rPh>
    <rPh sb="43" eb="45">
      <t>テイシュツ</t>
    </rPh>
    <phoneticPr fontId="1"/>
  </si>
  <si>
    <t>改修予定有(様式A提出)</t>
    <phoneticPr fontId="1"/>
  </si>
  <si>
    <r>
      <t>規模、構造及び設備の基準
(応募要領　</t>
    </r>
    <r>
      <rPr>
        <b/>
        <sz val="9"/>
        <color theme="1"/>
        <rFont val="Meiryo UI"/>
        <family val="3"/>
        <charset val="128"/>
      </rPr>
      <t>別表4</t>
    </r>
    <r>
      <rPr>
        <sz val="9"/>
        <color theme="1"/>
        <rFont val="Meiryo UI"/>
        <family val="3"/>
        <charset val="128"/>
      </rPr>
      <t>)への適合</t>
    </r>
    <rPh sb="0" eb="2">
      <t>キボ</t>
    </rPh>
    <rPh sb="3" eb="5">
      <t>コウゾウ</t>
    </rPh>
    <rPh sb="5" eb="6">
      <t>オヨ</t>
    </rPh>
    <rPh sb="7" eb="9">
      <t>セツビ</t>
    </rPh>
    <rPh sb="14" eb="16">
      <t>オウボ</t>
    </rPh>
    <rPh sb="16" eb="18">
      <t>ヨウリョウ</t>
    </rPh>
    <rPh sb="19" eb="21">
      <t>ベッピョウ</t>
    </rPh>
    <phoneticPr fontId="1"/>
  </si>
  <si>
    <r>
      <t>様　　式　</t>
    </r>
    <r>
      <rPr>
        <sz val="11"/>
        <color theme="1"/>
        <rFont val="メイリオ"/>
        <family val="3"/>
        <charset val="128"/>
      </rPr>
      <t>（必ず提出するもの）</t>
    </r>
    <rPh sb="0" eb="1">
      <t>サマ</t>
    </rPh>
    <rPh sb="3" eb="4">
      <t>シキ</t>
    </rPh>
    <rPh sb="6" eb="7">
      <t>カナラ</t>
    </rPh>
    <phoneticPr fontId="1"/>
  </si>
  <si>
    <r>
      <t>様　　式　</t>
    </r>
    <r>
      <rPr>
        <sz val="11"/>
        <color theme="1"/>
        <rFont val="メイリオ"/>
        <family val="3"/>
        <charset val="128"/>
      </rPr>
      <t>（該当する場合にのみ提出するもの）</t>
    </r>
    <rPh sb="0" eb="1">
      <t>サマ</t>
    </rPh>
    <rPh sb="3" eb="4">
      <t>シキ</t>
    </rPh>
    <rPh sb="6" eb="8">
      <t>ガイトウ</t>
    </rPh>
    <rPh sb="10" eb="12">
      <t>バアイ</t>
    </rPh>
    <rPh sb="15" eb="17">
      <t>テイシュツ</t>
    </rPh>
    <phoneticPr fontId="1"/>
  </si>
  <si>
    <r>
      <rPr>
        <b/>
        <sz val="11"/>
        <rFont val="メイリオ"/>
        <family val="3"/>
        <charset val="128"/>
      </rPr>
      <t xml:space="preserve"> 【様式A】</t>
    </r>
    <r>
      <rPr>
        <sz val="11"/>
        <rFont val="メイリオ"/>
        <family val="3"/>
        <charset val="128"/>
      </rPr>
      <t xml:space="preserve">住宅等の耐震性を確保する見込みについて </t>
    </r>
    <r>
      <rPr>
        <sz val="9"/>
        <color rgb="FFC00000"/>
        <rFont val="メイリオ"/>
        <family val="3"/>
        <charset val="128"/>
      </rPr>
      <t>（本事業の補助を受けて行う改修工事後に耐震改修工事を行い、耐震性を確保する見込みがある場合のみ）</t>
    </r>
    <rPh sb="2" eb="4">
      <t>ヨウシキ</t>
    </rPh>
    <rPh sb="6" eb="8">
      <t>ジュウタク</t>
    </rPh>
    <rPh sb="8" eb="9">
      <t>トウ</t>
    </rPh>
    <rPh sb="10" eb="12">
      <t>タイシン</t>
    </rPh>
    <rPh sb="12" eb="13">
      <t>セイ</t>
    </rPh>
    <rPh sb="14" eb="16">
      <t>カクホ</t>
    </rPh>
    <rPh sb="18" eb="20">
      <t>ミコ</t>
    </rPh>
    <rPh sb="63" eb="65">
      <t>ミコ</t>
    </rPh>
    <rPh sb="69" eb="71">
      <t>バアイ</t>
    </rPh>
    <phoneticPr fontId="1"/>
  </si>
  <si>
    <r>
      <rPr>
        <b/>
        <sz val="11"/>
        <rFont val="メイリオ"/>
        <family val="3"/>
        <charset val="128"/>
      </rPr>
      <t xml:space="preserve"> 【様式B】</t>
    </r>
    <r>
      <rPr>
        <sz val="11"/>
        <rFont val="メイリオ"/>
        <family val="3"/>
        <charset val="128"/>
      </rPr>
      <t xml:space="preserve">過年度に選定された提案との関係について </t>
    </r>
    <r>
      <rPr>
        <sz val="9"/>
        <color rgb="FFC00000"/>
        <rFont val="メイリオ"/>
        <family val="3"/>
        <charset val="128"/>
      </rPr>
      <t>（過年度に住まい環境整備モデル事業に選定された者が提案者になる場合のみ）</t>
    </r>
    <rPh sb="2" eb="4">
      <t>ヨウシキ</t>
    </rPh>
    <rPh sb="27" eb="30">
      <t>カネンド</t>
    </rPh>
    <rPh sb="31" eb="32">
      <t>ス</t>
    </rPh>
    <rPh sb="34" eb="38">
      <t>カンキョウセイビ</t>
    </rPh>
    <rPh sb="41" eb="43">
      <t>ジギョウ</t>
    </rPh>
    <rPh sb="44" eb="46">
      <t>センテイ</t>
    </rPh>
    <rPh sb="49" eb="50">
      <t>モノ</t>
    </rPh>
    <rPh sb="51" eb="54">
      <t>テイアンシャ</t>
    </rPh>
    <rPh sb="57" eb="59">
      <t>バアイ</t>
    </rPh>
    <phoneticPr fontId="1"/>
  </si>
  <si>
    <r>
      <t xml:space="preserve"> 【様式2-1、2-2、2-3、2-4】</t>
    </r>
    <r>
      <rPr>
        <sz val="11"/>
        <color theme="1"/>
        <rFont val="メイリオ"/>
        <family val="3"/>
        <charset val="128"/>
      </rPr>
      <t>応募要件の確認</t>
    </r>
    <rPh sb="20" eb="22">
      <t>オウボ</t>
    </rPh>
    <rPh sb="22" eb="24">
      <t>ヨウケン</t>
    </rPh>
    <rPh sb="25" eb="27">
      <t>カクニン</t>
    </rPh>
    <phoneticPr fontId="1"/>
  </si>
  <si>
    <r>
      <t xml:space="preserve"> 【様式1】</t>
    </r>
    <r>
      <rPr>
        <sz val="11"/>
        <color theme="1"/>
        <rFont val="メイリオ"/>
        <family val="3"/>
        <charset val="128"/>
      </rPr>
      <t>応募申請書</t>
    </r>
    <rPh sb="6" eb="8">
      <t>オウボ</t>
    </rPh>
    <phoneticPr fontId="1"/>
  </si>
  <si>
    <r>
      <t xml:space="preserve"> 【様式4-1、4-2】</t>
    </r>
    <r>
      <rPr>
        <sz val="11"/>
        <color theme="1"/>
        <rFont val="メイリオ"/>
        <family val="3"/>
        <charset val="128"/>
      </rPr>
      <t>応募者の概要</t>
    </r>
    <rPh sb="12" eb="14">
      <t>オウボ</t>
    </rPh>
    <rPh sb="14" eb="15">
      <t>シャ</t>
    </rPh>
    <rPh sb="16" eb="18">
      <t>ガイヨウ</t>
    </rPh>
    <phoneticPr fontId="1"/>
  </si>
  <si>
    <r>
      <t xml:space="preserve"> 【様式5-1】</t>
    </r>
    <r>
      <rPr>
        <sz val="11"/>
        <color theme="1"/>
        <rFont val="メイリオ"/>
        <family val="3"/>
        <charset val="128"/>
      </rPr>
      <t>建物概要</t>
    </r>
    <rPh sb="8" eb="12">
      <t>タテモノガイヨウ</t>
    </rPh>
    <phoneticPr fontId="1"/>
  </si>
  <si>
    <r>
      <t xml:space="preserve"> 【様式5-2】</t>
    </r>
    <r>
      <rPr>
        <sz val="11"/>
        <color theme="1"/>
        <rFont val="メイリオ"/>
        <family val="3"/>
        <charset val="128"/>
      </rPr>
      <t>建物概要のまとめ</t>
    </r>
    <rPh sb="2" eb="4">
      <t>ヨウシキ</t>
    </rPh>
    <rPh sb="8" eb="12">
      <t>タテモノガイヨウ</t>
    </rPh>
    <phoneticPr fontId="1"/>
  </si>
  <si>
    <t>（様式５－１）</t>
    <rPh sb="1" eb="3">
      <t>ヨウシキ</t>
    </rPh>
    <phoneticPr fontId="1"/>
  </si>
  <si>
    <t>※様式5-1に記入した内容が、自動で当様式に転記されます。</t>
  </si>
  <si>
    <t>（様式５－２）</t>
    <phoneticPr fontId="1"/>
  </si>
  <si>
    <t>※補助対象とする整備内容について、実施項目毎に工程を記入してください（実施項目は、様式３、様式７－１と整合させてください）。</t>
    <rPh sb="1" eb="5">
      <t>ホジョタイショウ</t>
    </rPh>
    <rPh sb="8" eb="10">
      <t>セイビ</t>
    </rPh>
    <rPh sb="10" eb="12">
      <t>ナイヨウ</t>
    </rPh>
    <rPh sb="17" eb="19">
      <t>ジッシ</t>
    </rPh>
    <rPh sb="19" eb="21">
      <t>コウモク</t>
    </rPh>
    <rPh sb="21" eb="22">
      <t>ゴト</t>
    </rPh>
    <rPh sb="23" eb="25">
      <t>コウテイ</t>
    </rPh>
    <rPh sb="26" eb="28">
      <t>キニュウ</t>
    </rPh>
    <rPh sb="35" eb="37">
      <t>ジッシ</t>
    </rPh>
    <rPh sb="37" eb="39">
      <t>コウモク</t>
    </rPh>
    <rPh sb="41" eb="43">
      <t>ヨウシキ</t>
    </rPh>
    <rPh sb="45" eb="47">
      <t>ヨウシキ</t>
    </rPh>
    <rPh sb="51" eb="53">
      <t>セイゴウ</t>
    </rPh>
    <phoneticPr fontId="1"/>
  </si>
  <si>
    <t>（様式６）</t>
    <rPh sb="1" eb="3">
      <t>ヨウシキ</t>
    </rPh>
    <phoneticPr fontId="1"/>
  </si>
  <si>
    <t>（様式７－１）</t>
    <rPh sb="1" eb="3">
      <t>ヨウシキ</t>
    </rPh>
    <phoneticPr fontId="1"/>
  </si>
  <si>
    <t>（様式７－２）</t>
    <rPh sb="1" eb="3">
      <t>ヨウシキ</t>
    </rPh>
    <phoneticPr fontId="1"/>
  </si>
  <si>
    <r>
      <t>※補助対象とする整備内容の項目については、様式３、様式６と整合させてください。
※金額は、千円未満の金額を切り捨て、[千円]を単位として入力してください。　</t>
    </r>
    <r>
      <rPr>
        <b/>
        <sz val="11"/>
        <rFont val="Meiryo UI"/>
        <family val="3"/>
        <charset val="128"/>
      </rPr>
      <t>消費税抜きの金額</t>
    </r>
    <r>
      <rPr>
        <sz val="11"/>
        <rFont val="Meiryo UI"/>
        <family val="3"/>
        <charset val="128"/>
      </rPr>
      <t>を入力してください。</t>
    </r>
    <rPh sb="13" eb="15">
      <t>コウモク</t>
    </rPh>
    <rPh sb="41" eb="43">
      <t>キンガク</t>
    </rPh>
    <rPh sb="78" eb="81">
      <t>ショウヒゼイ</t>
    </rPh>
    <rPh sb="81" eb="82">
      <t>ヌ</t>
    </rPh>
    <rPh sb="84" eb="86">
      <t>キンガク</t>
    </rPh>
    <rPh sb="87" eb="89">
      <t>ニュウリョク</t>
    </rPh>
    <phoneticPr fontId="1"/>
  </si>
  <si>
    <t>（様式８）
【子育て住宅型】</t>
    <rPh sb="1" eb="3">
      <t>ヨウシキ</t>
    </rPh>
    <rPh sb="7" eb="9">
      <t>コソダ</t>
    </rPh>
    <rPh sb="10" eb="12">
      <t>ジュウタク</t>
    </rPh>
    <rPh sb="12" eb="13">
      <t>カタ</t>
    </rPh>
    <phoneticPr fontId="1"/>
  </si>
  <si>
    <r>
      <t xml:space="preserve"> 【様式6】</t>
    </r>
    <r>
      <rPr>
        <sz val="11"/>
        <color theme="1"/>
        <rFont val="メイリオ"/>
        <family val="3"/>
        <charset val="128"/>
      </rPr>
      <t>事業実施工程</t>
    </r>
    <rPh sb="6" eb="10">
      <t>ジギョウジッシ</t>
    </rPh>
    <rPh sb="10" eb="12">
      <t>コウテイ</t>
    </rPh>
    <phoneticPr fontId="1"/>
  </si>
  <si>
    <r>
      <t xml:space="preserve"> 【様式7-1】</t>
    </r>
    <r>
      <rPr>
        <sz val="11"/>
        <color theme="1"/>
        <rFont val="メイリオ"/>
        <family val="3"/>
        <charset val="128"/>
      </rPr>
      <t>事業費内訳</t>
    </r>
    <rPh sb="8" eb="10">
      <t>ジギョウ</t>
    </rPh>
    <rPh sb="11" eb="13">
      <t>ウチワケ</t>
    </rPh>
    <phoneticPr fontId="1"/>
  </si>
  <si>
    <r>
      <t xml:space="preserve"> 【様式7-2】</t>
    </r>
    <r>
      <rPr>
        <sz val="11"/>
        <color theme="1"/>
        <rFont val="メイリオ"/>
        <family val="3"/>
        <charset val="128"/>
      </rPr>
      <t>事業費・補助要望額</t>
    </r>
    <rPh sb="2" eb="4">
      <t>ヨウシキ</t>
    </rPh>
    <rPh sb="8" eb="11">
      <t>ジギョウヒ</t>
    </rPh>
    <rPh sb="12" eb="14">
      <t>ホジョ</t>
    </rPh>
    <rPh sb="14" eb="16">
      <t>ヨウボウ</t>
    </rPh>
    <rPh sb="16" eb="17">
      <t>ガク</t>
    </rPh>
    <phoneticPr fontId="1"/>
  </si>
  <si>
    <r>
      <t xml:space="preserve">見積書
  </t>
    </r>
    <r>
      <rPr>
        <sz val="11"/>
        <color theme="1"/>
        <rFont val="メイリオ"/>
        <family val="3"/>
        <charset val="128"/>
      </rPr>
      <t>＊工事費内訳書</t>
    </r>
    <r>
      <rPr>
        <sz val="10"/>
        <color theme="1"/>
        <rFont val="メイリオ"/>
        <family val="3"/>
        <charset val="128"/>
      </rPr>
      <t>（設計者か施工者の中項目程度の見積書）</t>
    </r>
    <r>
      <rPr>
        <sz val="11"/>
        <color theme="1"/>
        <rFont val="メイリオ"/>
        <family val="3"/>
        <charset val="128"/>
      </rPr>
      <t xml:space="preserve">
  ＊技術の検証、情報提供に要する費用の内訳書</t>
    </r>
    <rPh sb="2" eb="3">
      <t>ショ</t>
    </rPh>
    <phoneticPr fontId="1"/>
  </si>
  <si>
    <r>
      <t xml:space="preserve">（番地、号などまで記入）
</t>
    </r>
    <r>
      <rPr>
        <sz val="7"/>
        <color theme="1"/>
        <rFont val="Meiryo UI"/>
        <family val="3"/>
        <charset val="128"/>
      </rPr>
      <t>例：東京都千代田区霞が関2丁目1番3号</t>
    </r>
    <rPh sb="1" eb="3">
      <t>バンチ</t>
    </rPh>
    <rPh sb="4" eb="5">
      <t>ゴウ</t>
    </rPh>
    <rPh sb="9" eb="11">
      <t>キニュウ</t>
    </rPh>
    <rPh sb="13" eb="14">
      <t>レイ</t>
    </rPh>
    <rPh sb="15" eb="18">
      <t>トウキョウト</t>
    </rPh>
    <rPh sb="18" eb="22">
      <t>チヨダク</t>
    </rPh>
    <rPh sb="22" eb="23">
      <t>カスミ</t>
    </rPh>
    <rPh sb="24" eb="25">
      <t>セキ</t>
    </rPh>
    <rPh sb="26" eb="28">
      <t>チョウメ</t>
    </rPh>
    <rPh sb="29" eb="30">
      <t>バン</t>
    </rPh>
    <rPh sb="31" eb="32">
      <t>ゴウ</t>
    </rPh>
    <phoneticPr fontId="1"/>
  </si>
  <si>
    <r>
      <t xml:space="preserve">災害ハザードエリア等と建設地の関係が分かる資料
</t>
    </r>
    <r>
      <rPr>
        <b/>
        <sz val="10"/>
        <color rgb="FFC00000"/>
        <rFont val="メイリオ"/>
        <family val="3"/>
        <charset val="128"/>
      </rPr>
      <t>（新築事業のみ）</t>
    </r>
    <rPh sb="0" eb="2">
      <t>サイガイ</t>
    </rPh>
    <rPh sb="9" eb="10">
      <t>トウ</t>
    </rPh>
    <rPh sb="25" eb="29">
      <t>シンチクジギョウ</t>
    </rPh>
    <phoneticPr fontId="1"/>
  </si>
  <si>
    <t>【子育て住宅型】</t>
    <rPh sb="1" eb="3">
      <t>コソダ</t>
    </rPh>
    <rPh sb="4" eb="6">
      <t>ジュウタク</t>
    </rPh>
    <phoneticPr fontId="1"/>
  </si>
  <si>
    <r>
      <t xml:space="preserve"> 【様式3-1、3-2、3-3、3-4、3-5、3-6】</t>
    </r>
    <r>
      <rPr>
        <sz val="11"/>
        <color theme="1"/>
        <rFont val="メイリオ"/>
        <family val="3"/>
        <charset val="128"/>
      </rPr>
      <t>応募内容</t>
    </r>
    <rPh sb="28" eb="30">
      <t>オウボ</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</si>
</sst>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General&quot;㎡&quot;"/>
    <numFmt numFmtId="177" formatCode="General&quot;戸&quot;"/>
    <numFmt numFmtId="178" formatCode="General&quot;施設&quot;"/>
    <numFmt numFmtId="179" formatCode="0.0"/>
    <numFmt numFmtId="180" formatCode="#,##0.0;[Red]\-#,##0.0"/>
    <numFmt numFmtId="181" formatCode="0&quot;階&quot;"/>
    <numFmt numFmtId="182" formatCode="0&quot;年&quot;"/>
    <numFmt numFmtId="183" formatCode="0&quot;戸&quot;"/>
    <numFmt numFmtId="184" formatCode="0&quot;㎡&quot;"/>
    <numFmt numFmtId="185" formatCode="0&quot;施設&quot;"/>
    <numFmt numFmtId="186" formatCode="&quot;令&quot;&quot;和&quot;0&quot;年&quot;&quot;度&quot;"/>
  </numFmts>
  <fonts count="54">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name val="Meiryo UI"/>
      <family val="3"/>
      <charset val="128"/>
    </font>
    <font>
      <sz val="11"/>
      <color theme="1"/>
      <name val="Meiryo UI"/>
      <family val="3"/>
      <charset val="128"/>
    </font>
    <font>
      <b/>
      <sz val="14"/>
      <color theme="1"/>
      <name val="Meiryo UI"/>
      <family val="3"/>
      <charset val="128"/>
    </font>
    <font>
      <b/>
      <sz val="12"/>
      <color theme="1"/>
      <name val="Meiryo UI"/>
      <family val="3"/>
      <charset val="128"/>
    </font>
    <font>
      <sz val="11"/>
      <color rgb="FFFFFF00"/>
      <name val="Meiryo UI"/>
      <family val="3"/>
      <charset val="128"/>
    </font>
    <font>
      <sz val="10"/>
      <color theme="1"/>
      <name val="Meiryo UI"/>
      <family val="3"/>
      <charset val="128"/>
    </font>
    <font>
      <b/>
      <sz val="11"/>
      <color theme="1"/>
      <name val="Meiryo UI"/>
      <family val="3"/>
      <charset val="128"/>
    </font>
    <font>
      <sz val="16"/>
      <color theme="1"/>
      <name val="Meiryo UI"/>
      <family val="3"/>
      <charset val="128"/>
    </font>
    <font>
      <sz val="8"/>
      <color theme="1"/>
      <name val="Meiryo UI"/>
      <family val="3"/>
      <charset val="128"/>
    </font>
    <font>
      <sz val="10"/>
      <name val="Meiryo UI"/>
      <family val="3"/>
      <charset val="128"/>
    </font>
    <font>
      <b/>
      <u/>
      <sz val="10"/>
      <color theme="1"/>
      <name val="Meiryo UI"/>
      <family val="3"/>
      <charset val="128"/>
    </font>
    <font>
      <sz val="10"/>
      <color rgb="FF0070C0"/>
      <name val="Meiryo UI"/>
      <family val="3"/>
      <charset val="128"/>
    </font>
    <font>
      <b/>
      <sz val="10"/>
      <color theme="1"/>
      <name val="Meiryo UI"/>
      <family val="3"/>
      <charset val="128"/>
    </font>
    <font>
      <sz val="9"/>
      <color theme="1"/>
      <name val="Meiryo UI"/>
      <family val="3"/>
      <charset val="128"/>
    </font>
    <font>
      <sz val="11"/>
      <color rgb="FF0070C0"/>
      <name val="Meiryo UI"/>
      <family val="3"/>
      <charset val="128"/>
    </font>
    <font>
      <sz val="12"/>
      <color theme="1"/>
      <name val="Meiryo UI"/>
      <family val="3"/>
      <charset val="128"/>
    </font>
    <font>
      <b/>
      <sz val="11"/>
      <color rgb="FF0070C0"/>
      <name val="Meiryo UI"/>
      <family val="3"/>
      <charset val="128"/>
    </font>
    <font>
      <sz val="7"/>
      <color theme="1"/>
      <name val="Meiryo UI"/>
      <family val="3"/>
      <charset val="128"/>
    </font>
    <font>
      <b/>
      <sz val="18"/>
      <color theme="1"/>
      <name val="Meiryo UI"/>
      <family val="3"/>
      <charset val="128"/>
    </font>
    <font>
      <b/>
      <sz val="16"/>
      <color theme="1"/>
      <name val="Meiryo UI"/>
      <family val="3"/>
      <charset val="128"/>
    </font>
    <font>
      <b/>
      <sz val="20"/>
      <color theme="1"/>
      <name val="Meiryo UI"/>
      <family val="3"/>
      <charset val="128"/>
    </font>
    <font>
      <sz val="10.5"/>
      <name val="Meiryo UI"/>
      <family val="3"/>
      <charset val="128"/>
    </font>
    <font>
      <sz val="13"/>
      <color theme="1"/>
      <name val="Meiryo UI"/>
      <family val="3"/>
      <charset val="128"/>
    </font>
    <font>
      <sz val="12"/>
      <name val="Meiryo UI"/>
      <family val="3"/>
      <charset val="128"/>
    </font>
    <font>
      <b/>
      <u/>
      <sz val="12"/>
      <name val="Meiryo UI"/>
      <family val="3"/>
      <charset val="128"/>
    </font>
    <font>
      <sz val="10"/>
      <color rgb="FFFF0000"/>
      <name val="Meiryo UI"/>
      <family val="3"/>
      <charset val="128"/>
    </font>
    <font>
      <b/>
      <sz val="11"/>
      <name val="Meiryo UI"/>
      <family val="3"/>
      <charset val="128"/>
    </font>
    <font>
      <b/>
      <sz val="14"/>
      <name val="Meiryo UI"/>
      <family val="3"/>
      <charset val="128"/>
    </font>
    <font>
      <sz val="9"/>
      <name val="Meiryo UI"/>
      <family val="3"/>
      <charset val="128"/>
    </font>
    <font>
      <sz val="11"/>
      <name val="游ゴシック"/>
      <family val="2"/>
      <charset val="128"/>
      <scheme val="minor"/>
    </font>
    <font>
      <b/>
      <sz val="18"/>
      <color theme="1"/>
      <name val="メイリオ"/>
      <family val="3"/>
      <charset val="128"/>
    </font>
    <font>
      <sz val="11"/>
      <color theme="1"/>
      <name val="メイリオ"/>
      <family val="3"/>
      <charset val="128"/>
    </font>
    <font>
      <b/>
      <u/>
      <sz val="11"/>
      <color rgb="FFC00000"/>
      <name val="メイリオ"/>
      <family val="3"/>
      <charset val="128"/>
    </font>
    <font>
      <b/>
      <sz val="11"/>
      <color theme="1"/>
      <name val="メイリオ"/>
      <family val="3"/>
      <charset val="128"/>
    </font>
    <font>
      <b/>
      <sz val="16"/>
      <color theme="1"/>
      <name val="メイリオ"/>
      <family val="3"/>
      <charset val="128"/>
    </font>
    <font>
      <b/>
      <sz val="11"/>
      <color rgb="FFC00000"/>
      <name val="メイリオ"/>
      <family val="3"/>
      <charset val="128"/>
    </font>
    <font>
      <b/>
      <sz val="11"/>
      <color rgb="FFFF0000"/>
      <name val="Meiryo UI"/>
      <family val="3"/>
      <charset val="128"/>
    </font>
    <font>
      <sz val="6"/>
      <color theme="1"/>
      <name val="Meiryo UI"/>
      <family val="3"/>
      <charset val="128"/>
    </font>
    <font>
      <sz val="11"/>
      <color rgb="FFFF0000"/>
      <name val="Meiryo UI"/>
      <family val="3"/>
      <charset val="128"/>
    </font>
    <font>
      <b/>
      <sz val="10"/>
      <color theme="1"/>
      <name val="メイリオ"/>
      <family val="3"/>
      <charset val="128"/>
    </font>
    <font>
      <b/>
      <sz val="12"/>
      <color theme="1"/>
      <name val="メイリオ"/>
      <family val="3"/>
      <charset val="128"/>
    </font>
    <font>
      <sz val="10"/>
      <color theme="1"/>
      <name val="メイリオ"/>
      <family val="3"/>
      <charset val="128"/>
    </font>
    <font>
      <sz val="9"/>
      <color theme="1"/>
      <name val="メイリオ"/>
      <family val="3"/>
      <charset val="128"/>
    </font>
    <font>
      <sz val="9"/>
      <name val="メイリオ"/>
      <family val="3"/>
      <charset val="128"/>
    </font>
    <font>
      <sz val="11"/>
      <name val="メイリオ"/>
      <family val="3"/>
      <charset val="128"/>
    </font>
    <font>
      <sz val="9"/>
      <color rgb="FFC00000"/>
      <name val="メイリオ"/>
      <family val="3"/>
      <charset val="128"/>
    </font>
    <font>
      <b/>
      <sz val="10"/>
      <name val="Meiryo UI"/>
      <family val="3"/>
      <charset val="128"/>
    </font>
    <font>
      <b/>
      <sz val="16"/>
      <name val="Meiryo UI"/>
      <family val="3"/>
      <charset val="128"/>
    </font>
    <font>
      <b/>
      <sz val="9"/>
      <color theme="1"/>
      <name val="Meiryo UI"/>
      <family val="3"/>
      <charset val="128"/>
    </font>
    <font>
      <b/>
      <sz val="11"/>
      <name val="メイリオ"/>
      <family val="3"/>
      <charset val="128"/>
    </font>
    <font>
      <b/>
      <sz val="10"/>
      <color rgb="FFC00000"/>
      <name val="メイリオ"/>
      <family val="3"/>
      <charset val="128"/>
    </font>
  </fonts>
  <fills count="9">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bgColor indexed="64"/>
      </patternFill>
    </fill>
    <fill>
      <patternFill patternType="lightUp">
        <fgColor theme="1"/>
        <bgColor theme="0"/>
      </patternFill>
    </fill>
    <fill>
      <patternFill patternType="solid">
        <fgColor theme="8" tint="0.79998168889431442"/>
        <bgColor indexed="64"/>
      </patternFill>
    </fill>
    <fill>
      <patternFill patternType="darkGrid">
        <fgColor theme="1" tint="0.24994659260841701"/>
        <bgColor indexed="65"/>
      </patternFill>
    </fill>
  </fills>
  <borders count="18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top style="dotted">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double">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right/>
      <top/>
      <bottom style="thin">
        <color auto="1"/>
      </bottom>
      <diagonal/>
    </border>
    <border>
      <left style="thin">
        <color auto="1"/>
      </left>
      <right style="dotted">
        <color auto="1"/>
      </right>
      <top style="thin">
        <color auto="1"/>
      </top>
      <bottom/>
      <diagonal/>
    </border>
    <border>
      <left style="thin">
        <color auto="1"/>
      </left>
      <right style="medium">
        <color indexed="64"/>
      </right>
      <top/>
      <bottom style="medium">
        <color indexed="64"/>
      </bottom>
      <diagonal/>
    </border>
    <border>
      <left style="double">
        <color auto="1"/>
      </left>
      <right style="thin">
        <color auto="1"/>
      </right>
      <top style="thin">
        <color auto="1"/>
      </top>
      <bottom style="thin">
        <color auto="1"/>
      </bottom>
      <diagonal/>
    </border>
    <border>
      <left style="thin">
        <color auto="1"/>
      </left>
      <right/>
      <top style="thin">
        <color auto="1"/>
      </top>
      <bottom style="double">
        <color indexed="64"/>
      </bottom>
      <diagonal/>
    </border>
    <border>
      <left style="double">
        <color auto="1"/>
      </left>
      <right style="thin">
        <color auto="1"/>
      </right>
      <top/>
      <bottom style="thin">
        <color auto="1"/>
      </bottom>
      <diagonal/>
    </border>
    <border>
      <left style="thin">
        <color auto="1"/>
      </left>
      <right/>
      <top style="double">
        <color indexed="64"/>
      </top>
      <bottom style="thin">
        <color auto="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auto="1"/>
      </top>
      <bottom style="dotted">
        <color auto="1"/>
      </bottom>
      <diagonal/>
    </border>
    <border>
      <left/>
      <right style="medium">
        <color indexed="64"/>
      </right>
      <top style="thin">
        <color auto="1"/>
      </top>
      <bottom style="dotted">
        <color auto="1"/>
      </bottom>
      <diagonal/>
    </border>
    <border>
      <left style="medium">
        <color indexed="64"/>
      </left>
      <right/>
      <top style="dotted">
        <color auto="1"/>
      </top>
      <bottom style="dotted">
        <color auto="1"/>
      </bottom>
      <diagonal/>
    </border>
    <border>
      <left/>
      <right style="medium">
        <color indexed="64"/>
      </right>
      <top style="dotted">
        <color auto="1"/>
      </top>
      <bottom style="dotted">
        <color auto="1"/>
      </bottom>
      <diagonal/>
    </border>
    <border>
      <left style="medium">
        <color indexed="64"/>
      </left>
      <right/>
      <top style="dotted">
        <color auto="1"/>
      </top>
      <bottom style="medium">
        <color indexed="64"/>
      </bottom>
      <diagonal/>
    </border>
    <border>
      <left/>
      <right style="medium">
        <color indexed="64"/>
      </right>
      <top style="dotted">
        <color auto="1"/>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thin">
        <color auto="1"/>
      </top>
      <bottom/>
      <diagonal/>
    </border>
    <border>
      <left style="thin">
        <color indexed="64"/>
      </left>
      <right style="thin">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medium">
        <color indexed="64"/>
      </right>
      <top style="dotted">
        <color auto="1"/>
      </top>
      <bottom style="thin">
        <color indexed="64"/>
      </bottom>
      <diagonal/>
    </border>
    <border>
      <left style="thin">
        <color auto="1"/>
      </left>
      <right style="medium">
        <color indexed="64"/>
      </right>
      <top style="thin">
        <color auto="1"/>
      </top>
      <bottom/>
      <diagonal/>
    </border>
    <border>
      <left/>
      <right style="medium">
        <color indexed="64"/>
      </right>
      <top style="thin">
        <color indexed="64"/>
      </top>
      <bottom/>
      <diagonal/>
    </border>
    <border>
      <left/>
      <right/>
      <top style="medium">
        <color indexed="64"/>
      </top>
      <bottom/>
      <diagonal/>
    </border>
    <border>
      <left/>
      <right style="thin">
        <color indexed="64"/>
      </right>
      <top style="thin">
        <color auto="1"/>
      </top>
      <bottom style="dotted">
        <color auto="1"/>
      </bottom>
      <diagonal/>
    </border>
    <border>
      <left/>
      <right style="thin">
        <color indexed="64"/>
      </right>
      <top style="dotted">
        <color auto="1"/>
      </top>
      <bottom style="dotted">
        <color auto="1"/>
      </bottom>
      <diagonal/>
    </border>
    <border>
      <left style="thin">
        <color auto="1"/>
      </left>
      <right style="thin">
        <color auto="1"/>
      </right>
      <top/>
      <bottom style="dotted">
        <color auto="1"/>
      </bottom>
      <diagonal/>
    </border>
    <border>
      <left style="thin">
        <color auto="1"/>
      </left>
      <right style="thin">
        <color auto="1"/>
      </right>
      <top style="medium">
        <color indexed="64"/>
      </top>
      <bottom style="dotted">
        <color auto="1"/>
      </bottom>
      <diagonal/>
    </border>
    <border>
      <left/>
      <right style="thin">
        <color indexed="64"/>
      </right>
      <top style="medium">
        <color indexed="64"/>
      </top>
      <bottom style="dotted">
        <color auto="1"/>
      </bottom>
      <diagonal/>
    </border>
    <border>
      <left style="thin">
        <color auto="1"/>
      </left>
      <right style="thin">
        <color auto="1"/>
      </right>
      <top style="dotted">
        <color auto="1"/>
      </top>
      <bottom style="medium">
        <color auto="1"/>
      </bottom>
      <diagonal/>
    </border>
    <border>
      <left/>
      <right style="thin">
        <color indexed="64"/>
      </right>
      <top style="dotted">
        <color auto="1"/>
      </top>
      <bottom style="medium">
        <color auto="1"/>
      </bottom>
      <diagonal/>
    </border>
    <border>
      <left/>
      <right style="medium">
        <color indexed="64"/>
      </right>
      <top style="thin">
        <color indexed="64"/>
      </top>
      <bottom style="double">
        <color indexed="64"/>
      </bottom>
      <diagonal/>
    </border>
    <border>
      <left/>
      <right style="thin">
        <color indexed="64"/>
      </right>
      <top style="dotted">
        <color auto="1"/>
      </top>
      <bottom/>
      <diagonal/>
    </border>
    <border>
      <left style="thin">
        <color auto="1"/>
      </left>
      <right style="medium">
        <color indexed="64"/>
      </right>
      <top style="dotted">
        <color auto="1"/>
      </top>
      <bottom style="dotted">
        <color auto="1"/>
      </bottom>
      <diagonal/>
    </border>
    <border>
      <left style="thin">
        <color auto="1"/>
      </left>
      <right style="dotted">
        <color auto="1"/>
      </right>
      <top style="medium">
        <color indexed="64"/>
      </top>
      <bottom style="dotted">
        <color auto="1"/>
      </bottom>
      <diagonal/>
    </border>
    <border>
      <left style="thin">
        <color auto="1"/>
      </left>
      <right style="dotted">
        <color auto="1"/>
      </right>
      <top style="dotted">
        <color auto="1"/>
      </top>
      <bottom style="dotted">
        <color auto="1"/>
      </bottom>
      <diagonal/>
    </border>
    <border>
      <left style="thin">
        <color auto="1"/>
      </left>
      <right style="dotted">
        <color auto="1"/>
      </right>
      <top style="dotted">
        <color auto="1"/>
      </top>
      <bottom style="medium">
        <color indexed="64"/>
      </bottom>
      <diagonal/>
    </border>
    <border>
      <left style="medium">
        <color indexed="64"/>
      </left>
      <right style="thin">
        <color auto="1"/>
      </right>
      <top style="medium">
        <color indexed="64"/>
      </top>
      <bottom style="dotted">
        <color auto="1"/>
      </bottom>
      <diagonal/>
    </border>
    <border>
      <left style="medium">
        <color indexed="64"/>
      </left>
      <right style="thin">
        <color auto="1"/>
      </right>
      <top style="dotted">
        <color auto="1"/>
      </top>
      <bottom style="dotted">
        <color auto="1"/>
      </bottom>
      <diagonal/>
    </border>
    <border>
      <left style="medium">
        <color indexed="64"/>
      </left>
      <right style="thin">
        <color auto="1"/>
      </right>
      <top style="dotted">
        <color auto="1"/>
      </top>
      <bottom style="medium">
        <color indexed="64"/>
      </bottom>
      <diagonal/>
    </border>
    <border>
      <left style="thin">
        <color auto="1"/>
      </left>
      <right style="dotted">
        <color auto="1"/>
      </right>
      <top style="dotted">
        <color auto="1"/>
      </top>
      <bottom/>
      <diagonal/>
    </border>
    <border>
      <left/>
      <right/>
      <top/>
      <bottom style="dotted">
        <color auto="1"/>
      </bottom>
      <diagonal/>
    </border>
    <border>
      <left style="thin">
        <color auto="1"/>
      </left>
      <right style="dotted">
        <color auto="1"/>
      </right>
      <top style="dotted">
        <color auto="1"/>
      </top>
      <bottom style="double">
        <color auto="1"/>
      </bottom>
      <diagonal/>
    </border>
    <border>
      <left/>
      <right style="thin">
        <color indexed="64"/>
      </right>
      <top style="dotted">
        <color auto="1"/>
      </top>
      <bottom style="double">
        <color auto="1"/>
      </bottom>
      <diagonal/>
    </border>
    <border>
      <left/>
      <right/>
      <top style="thin">
        <color auto="1"/>
      </top>
      <bottom style="dotted">
        <color auto="1"/>
      </bottom>
      <diagonal/>
    </border>
    <border>
      <left/>
      <right/>
      <top style="dotted">
        <color auto="1"/>
      </top>
      <bottom style="dotted">
        <color auto="1"/>
      </bottom>
      <diagonal/>
    </border>
    <border>
      <left/>
      <right/>
      <top style="dotted">
        <color auto="1"/>
      </top>
      <bottom/>
      <diagonal/>
    </border>
    <border>
      <left/>
      <right/>
      <top style="medium">
        <color indexed="64"/>
      </top>
      <bottom style="thin">
        <color auto="1"/>
      </bottom>
      <diagonal/>
    </border>
    <border>
      <left/>
      <right/>
      <top style="dotted">
        <color auto="1"/>
      </top>
      <bottom style="medium">
        <color indexed="64"/>
      </bottom>
      <diagonal/>
    </border>
    <border>
      <left/>
      <right/>
      <top style="thin">
        <color auto="1"/>
      </top>
      <bottom style="medium">
        <color auto="1"/>
      </bottom>
      <diagonal/>
    </border>
    <border>
      <left/>
      <right/>
      <top style="medium">
        <color indexed="64"/>
      </top>
      <bottom style="dotted">
        <color auto="1"/>
      </bottom>
      <diagonal/>
    </border>
    <border>
      <left/>
      <right/>
      <top style="dotted">
        <color auto="1"/>
      </top>
      <bottom style="double">
        <color auto="1"/>
      </bottom>
      <diagonal/>
    </border>
    <border>
      <left style="double">
        <color auto="1"/>
      </left>
      <right style="thin">
        <color auto="1"/>
      </right>
      <top style="thin">
        <color auto="1"/>
      </top>
      <bottom/>
      <diagonal/>
    </border>
    <border>
      <left style="double">
        <color auto="1"/>
      </left>
      <right style="medium">
        <color indexed="64"/>
      </right>
      <top style="medium">
        <color indexed="64"/>
      </top>
      <bottom style="dotted">
        <color auto="1"/>
      </bottom>
      <diagonal/>
    </border>
    <border>
      <left style="double">
        <color auto="1"/>
      </left>
      <right style="medium">
        <color indexed="64"/>
      </right>
      <top style="dotted">
        <color auto="1"/>
      </top>
      <bottom style="dotted">
        <color auto="1"/>
      </bottom>
      <diagonal/>
    </border>
    <border>
      <left style="double">
        <color auto="1"/>
      </left>
      <right style="medium">
        <color indexed="64"/>
      </right>
      <top style="dotted">
        <color auto="1"/>
      </top>
      <bottom style="medium">
        <color indexed="64"/>
      </bottom>
      <diagonal/>
    </border>
    <border>
      <left style="double">
        <color auto="1"/>
      </left>
      <right style="thin">
        <color auto="1"/>
      </right>
      <top style="dotted">
        <color auto="1"/>
      </top>
      <bottom/>
      <diagonal/>
    </border>
    <border>
      <left/>
      <right style="thin">
        <color auto="1"/>
      </right>
      <top style="medium">
        <color auto="1"/>
      </top>
      <bottom/>
      <diagonal/>
    </border>
    <border>
      <left style="thin">
        <color auto="1"/>
      </left>
      <right/>
      <top style="dotted">
        <color auto="1"/>
      </top>
      <bottom/>
      <diagonal/>
    </border>
    <border>
      <left style="thin">
        <color auto="1"/>
      </left>
      <right/>
      <top style="dotted">
        <color auto="1"/>
      </top>
      <bottom style="double">
        <color auto="1"/>
      </bottom>
      <diagonal/>
    </border>
    <border>
      <left/>
      <right style="dotted">
        <color auto="1"/>
      </right>
      <top/>
      <bottom style="thin">
        <color auto="1"/>
      </bottom>
      <diagonal/>
    </border>
    <border>
      <left style="thin">
        <color auto="1"/>
      </left>
      <right style="dotted">
        <color auto="1"/>
      </right>
      <top style="thin">
        <color auto="1"/>
      </top>
      <bottom style="double">
        <color auto="1"/>
      </bottom>
      <diagonal/>
    </border>
    <border>
      <left/>
      <right style="dotted">
        <color auto="1"/>
      </right>
      <top style="thin">
        <color auto="1"/>
      </top>
      <bottom style="double">
        <color auto="1"/>
      </bottom>
      <diagonal/>
    </border>
    <border>
      <left style="thin">
        <color auto="1"/>
      </left>
      <right style="thin">
        <color auto="1"/>
      </right>
      <top style="double">
        <color indexed="64"/>
      </top>
      <bottom/>
      <diagonal/>
    </border>
    <border>
      <left style="thin">
        <color auto="1"/>
      </left>
      <right style="thin">
        <color auto="1"/>
      </right>
      <top/>
      <bottom style="double">
        <color indexed="64"/>
      </bottom>
      <diagonal/>
    </border>
    <border>
      <left style="thin">
        <color auto="1"/>
      </left>
      <right/>
      <top/>
      <bottom style="double">
        <color indexed="64"/>
      </bottom>
      <diagonal/>
    </border>
    <border>
      <left style="thin">
        <color auto="1"/>
      </left>
      <right style="dotted">
        <color auto="1"/>
      </right>
      <top/>
      <bottom style="double">
        <color indexed="64"/>
      </bottom>
      <diagonal/>
    </border>
    <border>
      <left style="dotted">
        <color auto="1"/>
      </left>
      <right style="dotted">
        <color auto="1"/>
      </right>
      <top/>
      <bottom style="double">
        <color indexed="64"/>
      </bottom>
      <diagonal/>
    </border>
    <border>
      <left style="dotted">
        <color auto="1"/>
      </left>
      <right style="thin">
        <color auto="1"/>
      </right>
      <top/>
      <bottom style="double">
        <color indexed="64"/>
      </bottom>
      <diagonal/>
    </border>
    <border>
      <left/>
      <right style="dotted">
        <color auto="1"/>
      </right>
      <top/>
      <bottom style="double">
        <color indexed="64"/>
      </bottom>
      <diagonal/>
    </border>
    <border>
      <left style="thin">
        <color auto="1"/>
      </left>
      <right style="dotted">
        <color auto="1"/>
      </right>
      <top style="double">
        <color indexed="64"/>
      </top>
      <bottom style="thin">
        <color auto="1"/>
      </bottom>
      <diagonal/>
    </border>
    <border>
      <left style="dotted">
        <color auto="1"/>
      </left>
      <right style="dotted">
        <color auto="1"/>
      </right>
      <top style="double">
        <color indexed="64"/>
      </top>
      <bottom style="thin">
        <color auto="1"/>
      </bottom>
      <diagonal/>
    </border>
    <border>
      <left style="dotted">
        <color auto="1"/>
      </left>
      <right style="thin">
        <color auto="1"/>
      </right>
      <top style="double">
        <color indexed="64"/>
      </top>
      <bottom style="thin">
        <color auto="1"/>
      </bottom>
      <diagonal/>
    </border>
    <border>
      <left/>
      <right style="dotted">
        <color auto="1"/>
      </right>
      <top style="double">
        <color indexed="64"/>
      </top>
      <bottom style="thin">
        <color auto="1"/>
      </bottom>
      <diagonal/>
    </border>
    <border>
      <left style="thin">
        <color auto="1"/>
      </left>
      <right style="hair">
        <color indexed="64"/>
      </right>
      <top style="thin">
        <color indexed="64"/>
      </top>
      <bottom style="thin">
        <color auto="1"/>
      </bottom>
      <diagonal/>
    </border>
    <border>
      <left style="thin">
        <color auto="1"/>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style="medium">
        <color indexed="64"/>
      </right>
      <top/>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hair">
        <color indexed="64"/>
      </left>
      <right style="thin">
        <color indexed="64"/>
      </right>
      <top/>
      <bottom style="thin">
        <color indexed="64"/>
      </bottom>
      <diagonal/>
    </border>
    <border>
      <left style="medium">
        <color indexed="64"/>
      </left>
      <right style="thin">
        <color auto="1"/>
      </right>
      <top/>
      <bottom style="thin">
        <color auto="1"/>
      </bottom>
      <diagonal/>
    </border>
    <border>
      <left style="hair">
        <color indexed="64"/>
      </left>
      <right style="medium">
        <color indexed="64"/>
      </right>
      <top style="thin">
        <color indexed="64"/>
      </top>
      <bottom style="thin">
        <color auto="1"/>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medium">
        <color indexed="64"/>
      </left>
      <right/>
      <top/>
      <bottom style="thin">
        <color indexed="64"/>
      </bottom>
      <diagonal/>
    </border>
    <border>
      <left style="hair">
        <color indexed="64"/>
      </left>
      <right/>
      <top style="thin">
        <color auto="1"/>
      </top>
      <bottom style="thin">
        <color indexed="64"/>
      </bottom>
      <diagonal/>
    </border>
    <border>
      <left style="medium">
        <color indexed="64"/>
      </left>
      <right/>
      <top/>
      <bottom style="dotted">
        <color indexed="64"/>
      </bottom>
      <diagonal/>
    </border>
    <border>
      <left style="medium">
        <color indexed="64"/>
      </left>
      <right style="thin">
        <color auto="1"/>
      </right>
      <top style="dotted">
        <color auto="1"/>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thin">
        <color auto="1"/>
      </left>
      <right style="hair">
        <color indexed="64"/>
      </right>
      <top style="dotted">
        <color indexed="64"/>
      </top>
      <bottom style="thin">
        <color indexed="64"/>
      </bottom>
      <diagonal/>
    </border>
    <border>
      <left style="hair">
        <color indexed="64"/>
      </left>
      <right style="medium">
        <color indexed="64"/>
      </right>
      <top style="dotted">
        <color indexed="64"/>
      </top>
      <bottom style="thin">
        <color indexed="64"/>
      </bottom>
      <diagonal/>
    </border>
    <border>
      <left/>
      <right style="medium">
        <color indexed="64"/>
      </right>
      <top/>
      <bottom style="dotted">
        <color auto="1"/>
      </bottom>
      <diagonal/>
    </border>
    <border>
      <left style="medium">
        <color indexed="64"/>
      </left>
      <right style="hair">
        <color indexed="64"/>
      </right>
      <top style="thin">
        <color indexed="64"/>
      </top>
      <bottom style="thin">
        <color indexed="64"/>
      </bottom>
      <diagonal/>
    </border>
    <border>
      <left/>
      <right style="medium">
        <color indexed="64"/>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right/>
      <top style="thin">
        <color auto="1"/>
      </top>
      <bottom style="double">
        <color indexed="64"/>
      </bottom>
      <diagonal/>
    </border>
    <border>
      <left/>
      <right style="thin">
        <color indexed="64"/>
      </right>
      <top style="thin">
        <color auto="1"/>
      </top>
      <bottom style="double">
        <color indexed="64"/>
      </bottom>
      <diagonal/>
    </border>
    <border>
      <left style="thin">
        <color auto="1"/>
      </left>
      <right style="hair">
        <color indexed="64"/>
      </right>
      <top style="thin">
        <color auto="1"/>
      </top>
      <bottom style="double">
        <color indexed="64"/>
      </bottom>
      <diagonal/>
    </border>
    <border>
      <left style="thin">
        <color auto="1"/>
      </left>
      <right style="dotted">
        <color indexed="64"/>
      </right>
      <top style="thin">
        <color auto="1"/>
      </top>
      <bottom style="thin">
        <color auto="1"/>
      </bottom>
      <diagonal/>
    </border>
    <border>
      <left/>
      <right style="thin">
        <color indexed="64"/>
      </right>
      <top style="double">
        <color indexed="64"/>
      </top>
      <bottom style="thin">
        <color indexed="64"/>
      </bottom>
      <diagonal/>
    </border>
    <border>
      <left style="thin">
        <color auto="1"/>
      </left>
      <right style="hair">
        <color indexed="64"/>
      </right>
      <top style="thin">
        <color indexed="64"/>
      </top>
      <bottom/>
      <diagonal/>
    </border>
    <border>
      <left style="medium">
        <color indexed="64"/>
      </left>
      <right style="medium">
        <color indexed="64"/>
      </right>
      <top style="thin">
        <color auto="1"/>
      </top>
      <bottom style="double">
        <color indexed="64"/>
      </bottom>
      <diagonal/>
    </border>
    <border>
      <left style="medium">
        <color indexed="64"/>
      </left>
      <right style="medium">
        <color indexed="64"/>
      </right>
      <top/>
      <bottom style="medium">
        <color indexed="64"/>
      </bottom>
      <diagonal/>
    </border>
    <border>
      <left style="thin">
        <color auto="1"/>
      </left>
      <right style="medium">
        <color indexed="64"/>
      </right>
      <top style="thin">
        <color auto="1"/>
      </top>
      <bottom style="double">
        <color indexed="64"/>
      </bottom>
      <diagonal/>
    </border>
    <border>
      <left style="thin">
        <color auto="1"/>
      </left>
      <right style="medium">
        <color indexed="64"/>
      </right>
      <top/>
      <bottom style="dotted">
        <color indexed="64"/>
      </bottom>
      <diagonal/>
    </border>
    <border>
      <left style="medium">
        <color indexed="64"/>
      </left>
      <right style="thin">
        <color auto="1"/>
      </right>
      <top/>
      <bottom style="medium">
        <color indexed="64"/>
      </bottom>
      <diagonal/>
    </border>
    <border>
      <left style="medium">
        <color indexed="64"/>
      </left>
      <right style="thin">
        <color auto="1"/>
      </right>
      <top style="thin">
        <color auto="1"/>
      </top>
      <bottom style="double">
        <color indexed="64"/>
      </bottom>
      <diagonal/>
    </border>
    <border>
      <left style="thin">
        <color auto="1"/>
      </left>
      <right style="dotted">
        <color auto="1"/>
      </right>
      <top/>
      <bottom/>
      <diagonal/>
    </border>
    <border>
      <left style="double">
        <color auto="1"/>
      </left>
      <right style="thin">
        <color auto="1"/>
      </right>
      <top/>
      <bottom/>
      <diagonal/>
    </border>
    <border>
      <left/>
      <right style="thin">
        <color auto="1"/>
      </right>
      <top style="medium">
        <color auto="1"/>
      </top>
      <bottom style="double">
        <color indexed="64"/>
      </bottom>
      <diagonal/>
    </border>
    <border>
      <left style="double">
        <color auto="1"/>
      </left>
      <right style="thin">
        <color auto="1"/>
      </right>
      <top style="medium">
        <color indexed="64"/>
      </top>
      <bottom style="double">
        <color indexed="64"/>
      </bottom>
      <diagonal/>
    </border>
    <border>
      <left/>
      <right/>
      <top style="double">
        <color indexed="64"/>
      </top>
      <bottom style="thin">
        <color auto="1"/>
      </bottom>
      <diagonal/>
    </border>
    <border>
      <left/>
      <right/>
      <top/>
      <bottom style="double">
        <color indexed="64"/>
      </bottom>
      <diagonal/>
    </border>
    <border>
      <left/>
      <right style="dotted">
        <color auto="1"/>
      </right>
      <top style="medium">
        <color indexed="64"/>
      </top>
      <bottom style="medium">
        <color indexed="64"/>
      </bottom>
      <diagonal/>
    </border>
    <border>
      <left style="dotted">
        <color auto="1"/>
      </left>
      <right/>
      <top style="medium">
        <color indexed="64"/>
      </top>
      <bottom style="medium">
        <color indexed="64"/>
      </bottom>
      <diagonal/>
    </border>
    <border>
      <left style="medium">
        <color indexed="64"/>
      </left>
      <right/>
      <top style="thin">
        <color indexed="64"/>
      </top>
      <bottom style="thin">
        <color rgb="FF000000"/>
      </bottom>
      <diagonal/>
    </border>
    <border>
      <left/>
      <right/>
      <top style="thin">
        <color indexed="64"/>
      </top>
      <bottom style="thin">
        <color rgb="FF000000"/>
      </bottom>
      <diagonal/>
    </border>
    <border>
      <left/>
      <right style="medium">
        <color indexed="64"/>
      </right>
      <top style="thin">
        <color indexed="64"/>
      </top>
      <bottom style="thin">
        <color rgb="FF000000"/>
      </bottom>
      <diagonal/>
    </border>
    <border>
      <left style="medium">
        <color indexed="64"/>
      </left>
      <right/>
      <top style="thin">
        <color indexed="64"/>
      </top>
      <bottom style="thin">
        <color indexed="64"/>
      </bottom>
      <diagonal/>
    </border>
    <border>
      <left style="dotted">
        <color auto="1"/>
      </left>
      <right/>
      <top/>
      <bottom style="thin">
        <color auto="1"/>
      </bottom>
      <diagonal/>
    </border>
    <border>
      <left style="thin">
        <color indexed="64"/>
      </left>
      <right style="thin">
        <color indexed="64"/>
      </right>
      <top style="double">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dotted">
        <color auto="1"/>
      </right>
      <top/>
      <bottom style="dotted">
        <color auto="1"/>
      </bottom>
      <diagonal/>
    </border>
    <border>
      <left/>
      <right style="thin">
        <color indexed="64"/>
      </right>
      <top/>
      <bottom style="dotted">
        <color auto="1"/>
      </bottom>
      <diagonal/>
    </border>
    <border>
      <left style="double">
        <color auto="1"/>
      </left>
      <right style="medium">
        <color indexed="64"/>
      </right>
      <top/>
      <bottom style="dotted">
        <color auto="1"/>
      </bottom>
      <diagonal/>
    </border>
    <border>
      <left style="medium">
        <color indexed="64"/>
      </left>
      <right style="thin">
        <color auto="1"/>
      </right>
      <top style="dotted">
        <color auto="1"/>
      </top>
      <bottom/>
      <diagonal/>
    </border>
    <border>
      <left style="thin">
        <color auto="1"/>
      </left>
      <right style="thin">
        <color auto="1"/>
      </right>
      <top style="dotted">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dotted">
        <color auto="1"/>
      </right>
      <top style="medium">
        <color indexed="64"/>
      </top>
      <bottom/>
      <diagonal/>
    </border>
    <border>
      <left style="dotted">
        <color auto="1"/>
      </left>
      <right style="medium">
        <color rgb="FFFF0000"/>
      </right>
      <top style="double">
        <color indexed="64"/>
      </top>
      <bottom style="thin">
        <color auto="1"/>
      </bottom>
      <diagonal/>
    </border>
    <border>
      <left style="dotted">
        <color auto="1"/>
      </left>
      <right style="medium">
        <color rgb="FFFF0000"/>
      </right>
      <top/>
      <bottom style="thin">
        <color auto="1"/>
      </bottom>
      <diagonal/>
    </border>
    <border>
      <left style="dotted">
        <color auto="1"/>
      </left>
      <right style="medium">
        <color rgb="FFFF0000"/>
      </right>
      <top/>
      <bottom style="double">
        <color indexed="64"/>
      </bottom>
      <diagonal/>
    </border>
    <border>
      <left/>
      <right style="medium">
        <color rgb="FFFF0000"/>
      </right>
      <top/>
      <bottom style="thin">
        <color indexed="64"/>
      </bottom>
      <diagonal/>
    </border>
    <border>
      <left/>
      <right style="medium">
        <color rgb="FFFF0000"/>
      </right>
      <top style="thin">
        <color indexed="64"/>
      </top>
      <bottom style="thin">
        <color indexed="64"/>
      </bottom>
      <diagonal/>
    </border>
    <border>
      <left style="dotted">
        <color auto="1"/>
      </left>
      <right style="medium">
        <color rgb="FFFF0000"/>
      </right>
      <top style="thin">
        <color indexed="64"/>
      </top>
      <bottom style="double">
        <color indexed="64"/>
      </bottom>
      <diagonal/>
    </border>
    <border>
      <left style="dotted">
        <color rgb="FFFF0000"/>
      </left>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indexed="64"/>
      </bottom>
      <diagonal/>
    </border>
    <border>
      <left style="thin">
        <color auto="1"/>
      </left>
      <right style="hair">
        <color indexed="64"/>
      </right>
      <top/>
      <bottom/>
      <diagonal/>
    </border>
    <border>
      <left style="hair">
        <color indexed="64"/>
      </left>
      <right style="thin">
        <color indexed="64"/>
      </right>
      <top/>
      <bottom/>
      <diagonal/>
    </border>
    <border>
      <left style="thin">
        <color auto="1"/>
      </left>
      <right/>
      <top style="thin">
        <color auto="1"/>
      </top>
      <bottom style="dotted">
        <color indexed="64"/>
      </bottom>
      <diagonal/>
    </border>
    <border>
      <left/>
      <right/>
      <top style="medium">
        <color indexed="64"/>
      </top>
      <bottom style="medium">
        <color indexed="64"/>
      </bottom>
      <diagonal/>
    </border>
    <border>
      <left/>
      <right style="medium">
        <color rgb="FFFF0000"/>
      </right>
      <top style="thin">
        <color indexed="64"/>
      </top>
      <bottom/>
      <diagonal/>
    </border>
    <border>
      <left/>
      <right style="dotted">
        <color auto="1"/>
      </right>
      <top style="thin">
        <color auto="1"/>
      </top>
      <bottom style="thin">
        <color auto="1"/>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550">
    <xf numFmtId="0" fontId="0" fillId="0" borderId="0" xfId="0">
      <alignment vertical="center"/>
    </xf>
    <xf numFmtId="0" fontId="3" fillId="0" borderId="0" xfId="0" applyFont="1">
      <alignment vertical="center"/>
    </xf>
    <xf numFmtId="0" fontId="3" fillId="0" borderId="1" xfId="0" applyFont="1" applyBorder="1">
      <alignment vertical="center"/>
    </xf>
    <xf numFmtId="0" fontId="4" fillId="5" borderId="0" xfId="0" applyFont="1" applyFill="1">
      <alignment vertical="center"/>
    </xf>
    <xf numFmtId="0" fontId="4" fillId="0" borderId="0" xfId="0" applyFont="1">
      <alignment vertical="center"/>
    </xf>
    <xf numFmtId="0" fontId="7" fillId="0" borderId="0" xfId="0" applyFont="1">
      <alignment vertical="center"/>
    </xf>
    <xf numFmtId="0" fontId="8" fillId="5" borderId="0" xfId="0" applyFont="1" applyFill="1">
      <alignment vertical="center"/>
    </xf>
    <xf numFmtId="0" fontId="8" fillId="5" borderId="0" xfId="0" applyFont="1" applyFill="1" applyAlignment="1">
      <alignment horizontal="left" vertical="center"/>
    </xf>
    <xf numFmtId="0" fontId="10" fillId="0" borderId="1" xfId="0" applyFont="1" applyBorder="1" applyAlignment="1">
      <alignment horizontal="center" vertical="center"/>
    </xf>
    <xf numFmtId="0" fontId="8" fillId="0" borderId="0" xfId="0" applyFont="1">
      <alignment vertical="center"/>
    </xf>
    <xf numFmtId="0" fontId="12" fillId="2" borderId="1" xfId="0" applyFont="1" applyFill="1" applyBorder="1" applyAlignment="1">
      <alignment horizontal="center" vertical="center" wrapText="1"/>
    </xf>
    <xf numFmtId="0" fontId="8" fillId="2" borderId="5" xfId="0" applyFont="1" applyFill="1" applyBorder="1">
      <alignment vertical="center"/>
    </xf>
    <xf numFmtId="0" fontId="8" fillId="2" borderId="16" xfId="0" applyFont="1" applyFill="1" applyBorder="1">
      <alignment vertical="center"/>
    </xf>
    <xf numFmtId="0" fontId="8" fillId="2" borderId="7" xfId="0" applyFont="1" applyFill="1" applyBorder="1">
      <alignment vertical="center"/>
    </xf>
    <xf numFmtId="0" fontId="8" fillId="2" borderId="17" xfId="0" applyFont="1" applyFill="1" applyBorder="1">
      <alignment vertical="center"/>
    </xf>
    <xf numFmtId="0" fontId="3" fillId="0" borderId="17" xfId="0" applyFont="1" applyBorder="1">
      <alignment vertical="center"/>
    </xf>
    <xf numFmtId="0" fontId="12" fillId="2" borderId="9" xfId="0" applyFont="1" applyFill="1" applyBorder="1" applyAlignment="1">
      <alignment horizontal="center" vertical="center"/>
    </xf>
    <xf numFmtId="55" fontId="8" fillId="4" borderId="0" xfId="0" applyNumberFormat="1" applyFont="1" applyFill="1" applyAlignment="1">
      <alignment horizontal="left" vertical="center"/>
    </xf>
    <xf numFmtId="55" fontId="8" fillId="4" borderId="115" xfId="0" applyNumberFormat="1" applyFont="1" applyFill="1" applyBorder="1" applyAlignment="1">
      <alignment horizontal="left" vertical="center"/>
    </xf>
    <xf numFmtId="55" fontId="8" fillId="4" borderId="108" xfId="0" applyNumberFormat="1" applyFont="1" applyFill="1" applyBorder="1" applyAlignment="1">
      <alignment horizontal="left" vertical="center"/>
    </xf>
    <xf numFmtId="55" fontId="8" fillId="4" borderId="116" xfId="0" applyNumberFormat="1" applyFont="1" applyFill="1" applyBorder="1" applyAlignment="1">
      <alignment horizontal="left" vertical="center"/>
    </xf>
    <xf numFmtId="0" fontId="17" fillId="0" borderId="0" xfId="0" applyFont="1">
      <alignment vertical="center"/>
    </xf>
    <xf numFmtId="0" fontId="16" fillId="0" borderId="0" xfId="0" applyFont="1">
      <alignment vertical="center"/>
    </xf>
    <xf numFmtId="38" fontId="8" fillId="0" borderId="0" xfId="1" applyFont="1">
      <alignment vertical="center"/>
    </xf>
    <xf numFmtId="38" fontId="4" fillId="0" borderId="0" xfId="1" applyFont="1">
      <alignment vertical="center"/>
    </xf>
    <xf numFmtId="38" fontId="8" fillId="4" borderId="27" xfId="1" applyFont="1" applyFill="1" applyBorder="1" applyAlignment="1">
      <alignment horizontal="center" vertical="center"/>
    </xf>
    <xf numFmtId="38" fontId="8" fillId="4" borderId="3" xfId="1" applyFont="1" applyFill="1" applyBorder="1" applyAlignment="1">
      <alignment horizontal="center" vertical="center"/>
    </xf>
    <xf numFmtId="38" fontId="12" fillId="0" borderId="55" xfId="1" applyFont="1" applyBorder="1" applyAlignment="1">
      <alignment vertical="center"/>
    </xf>
    <xf numFmtId="38" fontId="12" fillId="0" borderId="75" xfId="1" applyFont="1" applyBorder="1" applyAlignment="1">
      <alignment vertical="center"/>
    </xf>
    <xf numFmtId="38" fontId="12" fillId="0" borderId="84" xfId="1" applyFont="1" applyBorder="1" applyAlignment="1">
      <alignment horizontal="right" vertical="center"/>
    </xf>
    <xf numFmtId="38" fontId="12" fillId="0" borderId="60" xfId="1" applyFont="1" applyBorder="1" applyAlignment="1">
      <alignment vertical="center"/>
    </xf>
    <xf numFmtId="38" fontId="12" fillId="0" borderId="78" xfId="1" applyFont="1" applyBorder="1" applyAlignment="1">
      <alignment vertical="center"/>
    </xf>
    <xf numFmtId="38" fontId="12" fillId="0" borderId="85" xfId="1" applyFont="1" applyBorder="1" applyAlignment="1">
      <alignment horizontal="right" vertical="center"/>
    </xf>
    <xf numFmtId="0" fontId="17" fillId="5" borderId="0" xfId="0" applyFont="1" applyFill="1">
      <alignment vertical="center"/>
    </xf>
    <xf numFmtId="0" fontId="9" fillId="5" borderId="0" xfId="0" applyFont="1" applyFill="1" applyAlignment="1">
      <alignment horizontal="left" vertical="center"/>
    </xf>
    <xf numFmtId="0" fontId="9" fillId="5" borderId="0" xfId="0" applyFont="1" applyFill="1" applyAlignment="1">
      <alignment horizontal="center" vertical="center"/>
    </xf>
    <xf numFmtId="0" fontId="17" fillId="5" borderId="0" xfId="0" applyFont="1" applyFill="1" applyAlignment="1">
      <alignment horizontal="left" vertical="center"/>
    </xf>
    <xf numFmtId="0" fontId="19" fillId="5" borderId="0" xfId="0" applyFont="1" applyFill="1" applyAlignment="1">
      <alignment horizontal="center" vertical="center"/>
    </xf>
    <xf numFmtId="0" fontId="15" fillId="5" borderId="0" xfId="0" applyFont="1" applyFill="1" applyAlignment="1">
      <alignment horizontal="center" vertical="center"/>
    </xf>
    <xf numFmtId="38" fontId="8" fillId="5" borderId="1" xfId="1" applyFont="1" applyFill="1" applyBorder="1">
      <alignment vertical="center"/>
    </xf>
    <xf numFmtId="38" fontId="8" fillId="5" borderId="9" xfId="1" applyFont="1" applyFill="1" applyBorder="1">
      <alignment vertical="center"/>
    </xf>
    <xf numFmtId="38" fontId="8" fillId="5" borderId="22" xfId="1" applyFont="1" applyFill="1" applyBorder="1">
      <alignment vertical="center"/>
    </xf>
    <xf numFmtId="38" fontId="8" fillId="5" borderId="30" xfId="1" applyFont="1" applyFill="1" applyBorder="1">
      <alignment vertical="center"/>
    </xf>
    <xf numFmtId="38" fontId="8" fillId="5" borderId="0" xfId="1" applyFont="1" applyFill="1">
      <alignment vertical="center"/>
    </xf>
    <xf numFmtId="38" fontId="8" fillId="5" borderId="0" xfId="1" applyFont="1" applyFill="1" applyAlignment="1">
      <alignment horizontal="right" vertical="center"/>
    </xf>
    <xf numFmtId="0" fontId="8" fillId="3" borderId="107" xfId="0" applyFont="1" applyFill="1" applyBorder="1" applyAlignment="1" applyProtection="1">
      <alignment horizontal="right" vertical="center"/>
      <protection locked="0"/>
    </xf>
    <xf numFmtId="38" fontId="12" fillId="3" borderId="68" xfId="1" applyFont="1" applyFill="1" applyBorder="1" applyProtection="1">
      <alignment vertical="center"/>
      <protection locked="0"/>
    </xf>
    <xf numFmtId="38" fontId="12" fillId="3" borderId="12" xfId="1" applyFont="1" applyFill="1" applyBorder="1" applyAlignment="1" applyProtection="1">
      <alignment horizontal="right" vertical="center"/>
      <protection locked="0"/>
    </xf>
    <xf numFmtId="38" fontId="12" fillId="3" borderId="69" xfId="1" applyFont="1" applyFill="1" applyBorder="1" applyProtection="1">
      <alignment vertical="center"/>
      <protection locked="0"/>
    </xf>
    <xf numFmtId="38" fontId="12" fillId="3" borderId="59" xfId="1" applyFont="1" applyFill="1" applyBorder="1" applyAlignment="1" applyProtection="1">
      <alignment horizontal="right" vertical="center"/>
      <protection locked="0"/>
    </xf>
    <xf numFmtId="55" fontId="8" fillId="4" borderId="121" xfId="0" applyNumberFormat="1" applyFont="1" applyFill="1" applyBorder="1" applyAlignment="1">
      <alignment horizontal="left" vertical="center"/>
    </xf>
    <xf numFmtId="55" fontId="8" fillId="4" borderId="114" xfId="0" applyNumberFormat="1" applyFont="1" applyFill="1" applyBorder="1" applyAlignment="1">
      <alignment horizontal="left" vertical="center"/>
    </xf>
    <xf numFmtId="0" fontId="8" fillId="4" borderId="118" xfId="0" applyFont="1" applyFill="1" applyBorder="1" applyAlignment="1">
      <alignment horizontal="left" vertical="center"/>
    </xf>
    <xf numFmtId="0" fontId="8" fillId="4" borderId="10" xfId="0" applyFont="1" applyFill="1" applyBorder="1" applyAlignment="1">
      <alignment horizontal="right" vertical="center"/>
    </xf>
    <xf numFmtId="0" fontId="8" fillId="3" borderId="108" xfId="0" applyFont="1" applyFill="1" applyBorder="1" applyAlignment="1" applyProtection="1">
      <alignment horizontal="right" vertical="center"/>
      <protection locked="0"/>
    </xf>
    <xf numFmtId="176" fontId="8" fillId="4" borderId="114" xfId="0" applyNumberFormat="1" applyFont="1" applyFill="1" applyBorder="1" applyAlignment="1">
      <alignment horizontal="left" vertical="center"/>
    </xf>
    <xf numFmtId="55" fontId="8" fillId="4" borderId="123" xfId="0" applyNumberFormat="1" applyFont="1" applyFill="1" applyBorder="1" applyAlignment="1">
      <alignment horizontal="left" vertical="center"/>
    </xf>
    <xf numFmtId="55" fontId="8" fillId="4" borderId="126" xfId="0" applyNumberFormat="1" applyFont="1" applyFill="1" applyBorder="1" applyAlignment="1">
      <alignment horizontal="left" vertical="center"/>
    </xf>
    <xf numFmtId="0" fontId="8" fillId="5" borderId="53" xfId="0" applyFont="1" applyFill="1" applyBorder="1" applyAlignment="1">
      <alignment horizontal="left" vertical="center"/>
    </xf>
    <xf numFmtId="0" fontId="8" fillId="4" borderId="128" xfId="0" applyFont="1" applyFill="1" applyBorder="1" applyAlignment="1">
      <alignment horizontal="right" vertical="center"/>
    </xf>
    <xf numFmtId="0" fontId="3" fillId="0" borderId="11" xfId="0" applyFont="1" applyBorder="1">
      <alignment vertical="center"/>
    </xf>
    <xf numFmtId="38" fontId="8" fillId="4" borderId="4" xfId="1" applyFont="1" applyFill="1" applyBorder="1" applyAlignment="1">
      <alignment horizontal="center" vertical="center"/>
    </xf>
    <xf numFmtId="38" fontId="8" fillId="5" borderId="11" xfId="1" applyFont="1" applyFill="1" applyBorder="1">
      <alignment vertical="center"/>
    </xf>
    <xf numFmtId="38" fontId="8" fillId="6" borderId="133" xfId="1" applyFont="1" applyFill="1" applyBorder="1">
      <alignment vertical="center"/>
    </xf>
    <xf numFmtId="38" fontId="8" fillId="6" borderId="8" xfId="1" applyFont="1" applyFill="1" applyBorder="1">
      <alignment vertical="center"/>
    </xf>
    <xf numFmtId="38" fontId="8" fillId="6" borderId="134" xfId="1" applyFont="1" applyFill="1" applyBorder="1">
      <alignment vertical="center"/>
    </xf>
    <xf numFmtId="38" fontId="8" fillId="6" borderId="105" xfId="1" applyFont="1" applyFill="1" applyBorder="1">
      <alignment vertical="center"/>
    </xf>
    <xf numFmtId="38" fontId="8" fillId="5" borderId="135" xfId="1" applyFont="1" applyFill="1" applyBorder="1">
      <alignment vertical="center"/>
    </xf>
    <xf numFmtId="38" fontId="8" fillId="6" borderId="135" xfId="1" applyFont="1" applyFill="1" applyBorder="1">
      <alignment vertical="center"/>
    </xf>
    <xf numFmtId="38" fontId="8" fillId="6" borderId="91" xfId="1" applyFont="1" applyFill="1" applyBorder="1">
      <alignment vertical="center"/>
    </xf>
    <xf numFmtId="38" fontId="16" fillId="6" borderId="11" xfId="1" applyFont="1" applyFill="1" applyBorder="1">
      <alignment vertical="center"/>
    </xf>
    <xf numFmtId="38" fontId="16" fillId="6" borderId="133" xfId="1" applyFont="1" applyFill="1" applyBorder="1">
      <alignment vertical="center"/>
    </xf>
    <xf numFmtId="0" fontId="8" fillId="4" borderId="1" xfId="0" applyFont="1" applyFill="1" applyBorder="1" applyAlignment="1">
      <alignment horizontal="center" vertical="center" wrapText="1"/>
    </xf>
    <xf numFmtId="38" fontId="8" fillId="5" borderId="31" xfId="1" applyFont="1" applyFill="1" applyBorder="1" applyAlignment="1">
      <alignment horizontal="right" vertical="center"/>
    </xf>
    <xf numFmtId="38" fontId="12" fillId="5" borderId="87" xfId="1" applyFont="1" applyFill="1" applyBorder="1" applyAlignment="1">
      <alignment horizontal="right" vertical="center"/>
    </xf>
    <xf numFmtId="38" fontId="12" fillId="5" borderId="6" xfId="1" applyFont="1" applyFill="1" applyBorder="1" applyAlignment="1">
      <alignment vertical="center"/>
    </xf>
    <xf numFmtId="38" fontId="12" fillId="5" borderId="0" xfId="1" applyFont="1" applyFill="1" applyBorder="1" applyAlignment="1">
      <alignment vertical="center"/>
    </xf>
    <xf numFmtId="38" fontId="12" fillId="5" borderId="145" xfId="1" applyFont="1" applyFill="1" applyBorder="1" applyAlignment="1">
      <alignment horizontal="right" vertical="center"/>
    </xf>
    <xf numFmtId="38" fontId="12" fillId="3" borderId="67" xfId="1" applyFont="1" applyFill="1" applyBorder="1" applyProtection="1">
      <alignment vertical="center"/>
      <protection locked="0"/>
    </xf>
    <xf numFmtId="38" fontId="12" fillId="3" borderId="57" xfId="1" applyFont="1" applyFill="1" applyBorder="1" applyAlignment="1" applyProtection="1">
      <alignment horizontal="right" vertical="center"/>
      <protection locked="0"/>
    </xf>
    <xf numFmtId="38" fontId="12" fillId="0" borderId="58" xfId="1" applyFont="1" applyBorder="1" applyAlignment="1">
      <alignment vertical="center"/>
    </xf>
    <xf numFmtId="38" fontId="12" fillId="0" borderId="80" xfId="1" applyFont="1" applyBorder="1" applyAlignment="1">
      <alignment vertical="center"/>
    </xf>
    <xf numFmtId="38" fontId="12" fillId="0" borderId="83" xfId="1" applyFont="1" applyBorder="1" applyAlignment="1">
      <alignment horizontal="right" vertical="center"/>
    </xf>
    <xf numFmtId="38" fontId="8" fillId="5" borderId="8" xfId="1" applyFont="1" applyFill="1" applyBorder="1" applyAlignment="1">
      <alignment horizontal="right" vertical="center"/>
    </xf>
    <xf numFmtId="38" fontId="8" fillId="5" borderId="89" xfId="1" applyFont="1" applyFill="1" applyBorder="1">
      <alignment vertical="center"/>
    </xf>
    <xf numFmtId="38" fontId="8" fillId="5" borderId="146" xfId="1" applyFont="1" applyFill="1" applyBorder="1" applyAlignment="1">
      <alignment horizontal="right" vertical="center"/>
    </xf>
    <xf numFmtId="38" fontId="8" fillId="5" borderId="73" xfId="1" applyFont="1" applyFill="1" applyBorder="1" applyAlignment="1">
      <alignment horizontal="right" vertical="center"/>
    </xf>
    <xf numFmtId="38" fontId="8" fillId="5" borderId="81" xfId="1" applyFont="1" applyFill="1" applyBorder="1" applyAlignment="1">
      <alignment horizontal="right" vertical="center"/>
    </xf>
    <xf numFmtId="38" fontId="8" fillId="5" borderId="147" xfId="1" applyFont="1" applyFill="1" applyBorder="1" applyAlignment="1">
      <alignment horizontal="right" vertical="center"/>
    </xf>
    <xf numFmtId="38" fontId="4" fillId="0" borderId="0" xfId="1" applyFont="1" applyAlignment="1"/>
    <xf numFmtId="38" fontId="12" fillId="6" borderId="144" xfId="1" applyFont="1" applyFill="1" applyBorder="1" applyAlignment="1">
      <alignment vertical="center"/>
    </xf>
    <xf numFmtId="38" fontId="8" fillId="6" borderId="72" xfId="1" applyFont="1" applyFill="1" applyBorder="1" applyAlignment="1">
      <alignment horizontal="right" vertical="center"/>
    </xf>
    <xf numFmtId="38" fontId="8" fillId="6" borderId="23" xfId="1" applyFont="1" applyFill="1" applyBorder="1" applyAlignment="1">
      <alignment horizontal="right" vertical="center"/>
    </xf>
    <xf numFmtId="38" fontId="16" fillId="4" borderId="11" xfId="1" applyFont="1" applyFill="1" applyBorder="1">
      <alignment vertical="center"/>
    </xf>
    <xf numFmtId="38" fontId="16" fillId="4" borderId="133" xfId="1" applyFont="1" applyFill="1" applyBorder="1">
      <alignment vertical="center"/>
    </xf>
    <xf numFmtId="0" fontId="8" fillId="5" borderId="0" xfId="0" applyFont="1" applyFill="1" applyAlignment="1">
      <alignment vertical="top"/>
    </xf>
    <xf numFmtId="38" fontId="8" fillId="4" borderId="11" xfId="1" applyFont="1" applyFill="1" applyBorder="1" applyAlignment="1">
      <alignment horizontal="left" vertical="center"/>
    </xf>
    <xf numFmtId="38" fontId="8" fillId="5" borderId="104" xfId="1" applyFont="1" applyFill="1" applyBorder="1" applyAlignment="1">
      <alignment horizontal="right" vertical="center"/>
    </xf>
    <xf numFmtId="38" fontId="8" fillId="5" borderId="104" xfId="1" applyFont="1" applyFill="1" applyBorder="1" applyAlignment="1" applyProtection="1">
      <alignment horizontal="right" vertical="center"/>
    </xf>
    <xf numFmtId="0" fontId="3" fillId="5" borderId="0" xfId="0" applyFont="1" applyFill="1" applyAlignment="1">
      <alignment horizontal="left" vertical="center"/>
    </xf>
    <xf numFmtId="0" fontId="23" fillId="5" borderId="0" xfId="0" applyFont="1" applyFill="1">
      <alignment vertical="center"/>
    </xf>
    <xf numFmtId="0" fontId="5" fillId="5" borderId="0" xfId="0" applyFont="1" applyFill="1">
      <alignment vertical="center"/>
    </xf>
    <xf numFmtId="38" fontId="20" fillId="4" borderId="11" xfId="1" applyFont="1" applyFill="1" applyBorder="1">
      <alignment vertical="center"/>
    </xf>
    <xf numFmtId="0" fontId="25" fillId="5" borderId="0" xfId="0" applyFont="1" applyFill="1" applyAlignment="1">
      <alignment horizontal="right" vertical="top"/>
    </xf>
    <xf numFmtId="0" fontId="25" fillId="5" borderId="0" xfId="0" applyFont="1" applyFill="1">
      <alignment vertical="center"/>
    </xf>
    <xf numFmtId="0" fontId="25" fillId="5" borderId="0" xfId="0" applyFont="1" applyFill="1" applyAlignment="1">
      <alignment vertical="top"/>
    </xf>
    <xf numFmtId="0" fontId="16" fillId="2" borderId="17" xfId="0" applyFont="1" applyFill="1" applyBorder="1" applyAlignment="1">
      <alignment horizontal="center" vertical="center"/>
    </xf>
    <xf numFmtId="0" fontId="4" fillId="5" borderId="1" xfId="0" applyFont="1" applyFill="1" applyBorder="1" applyAlignment="1">
      <alignment horizontal="center" vertical="center" shrinkToFit="1"/>
    </xf>
    <xf numFmtId="181" fontId="4" fillId="5" borderId="1" xfId="0" applyNumberFormat="1" applyFont="1" applyFill="1" applyBorder="1" applyAlignment="1">
      <alignment vertical="center" shrinkToFit="1"/>
    </xf>
    <xf numFmtId="0" fontId="11" fillId="2" borderId="26" xfId="0" applyFont="1" applyFill="1" applyBorder="1" applyAlignment="1">
      <alignment horizontal="left" vertical="center"/>
    </xf>
    <xf numFmtId="0" fontId="16" fillId="2" borderId="1" xfId="0" applyFont="1" applyFill="1" applyBorder="1" applyAlignment="1">
      <alignment horizontal="center" vertical="center" wrapText="1"/>
    </xf>
    <xf numFmtId="183" fontId="4" fillId="5" borderId="1" xfId="0" applyNumberFormat="1" applyFont="1" applyFill="1" applyBorder="1" applyAlignment="1">
      <alignment vertical="center" shrinkToFit="1"/>
    </xf>
    <xf numFmtId="184" fontId="4" fillId="5" borderId="1" xfId="0" applyNumberFormat="1" applyFont="1" applyFill="1" applyBorder="1" applyAlignment="1">
      <alignment vertical="center" shrinkToFit="1"/>
    </xf>
    <xf numFmtId="0" fontId="8" fillId="4" borderId="114" xfId="0" applyFont="1" applyFill="1" applyBorder="1" applyProtection="1">
      <alignment vertical="center"/>
      <protection locked="0"/>
    </xf>
    <xf numFmtId="0" fontId="4" fillId="7" borderId="0" xfId="0" applyFont="1" applyFill="1" applyAlignment="1">
      <alignment horizontal="center" vertical="center" shrinkToFit="1"/>
    </xf>
    <xf numFmtId="185" fontId="4" fillId="5" borderId="9" xfId="0" applyNumberFormat="1" applyFont="1" applyFill="1" applyBorder="1" applyAlignment="1">
      <alignment vertical="center" shrinkToFit="1"/>
    </xf>
    <xf numFmtId="182" fontId="4" fillId="5" borderId="1" xfId="0" applyNumberFormat="1" applyFont="1" applyFill="1" applyBorder="1" applyAlignment="1">
      <alignment vertical="center" shrinkToFit="1"/>
    </xf>
    <xf numFmtId="0" fontId="4" fillId="4" borderId="1" xfId="0" applyFont="1" applyFill="1" applyBorder="1" applyAlignment="1">
      <alignment vertical="center" shrinkToFit="1"/>
    </xf>
    <xf numFmtId="0" fontId="4" fillId="4" borderId="1" xfId="0" applyFont="1" applyFill="1" applyBorder="1">
      <alignment vertical="center"/>
    </xf>
    <xf numFmtId="0" fontId="5" fillId="5" borderId="0" xfId="0" applyFont="1" applyFill="1" applyAlignment="1">
      <alignment horizontal="centerContinuous" vertical="center"/>
    </xf>
    <xf numFmtId="0" fontId="4" fillId="5" borderId="0" xfId="0" applyFont="1" applyFill="1" applyAlignment="1">
      <alignment horizontal="right" vertical="center"/>
    </xf>
    <xf numFmtId="0" fontId="4" fillId="0" borderId="0" xfId="0" applyFont="1" applyAlignment="1"/>
    <xf numFmtId="0" fontId="4" fillId="5" borderId="0" xfId="0" applyFont="1" applyFill="1" applyAlignment="1"/>
    <xf numFmtId="0" fontId="31" fillId="0" borderId="101" xfId="0" applyFont="1" applyBorder="1" applyProtection="1">
      <alignment vertical="center"/>
      <protection locked="0"/>
    </xf>
    <xf numFmtId="0" fontId="31" fillId="0" borderId="102" xfId="0" applyFont="1" applyBorder="1" applyProtection="1">
      <alignment vertical="center"/>
      <protection locked="0"/>
    </xf>
    <xf numFmtId="0" fontId="31" fillId="0" borderId="100" xfId="0" applyFont="1" applyBorder="1" applyProtection="1">
      <alignment vertical="center"/>
      <protection locked="0"/>
    </xf>
    <xf numFmtId="0" fontId="31" fillId="0" borderId="103" xfId="0" applyFont="1" applyBorder="1" applyProtection="1">
      <alignment vertical="center"/>
      <protection locked="0"/>
    </xf>
    <xf numFmtId="0" fontId="32" fillId="0" borderId="0" xfId="0" applyFont="1">
      <alignment vertical="center"/>
    </xf>
    <xf numFmtId="0" fontId="31" fillId="0" borderId="24" xfId="0" applyFont="1" applyBorder="1" applyProtection="1">
      <alignment vertical="center"/>
      <protection locked="0"/>
    </xf>
    <xf numFmtId="0" fontId="31" fillId="0" borderId="25" xfId="0" applyFont="1" applyBorder="1" applyProtection="1">
      <alignment vertical="center"/>
      <protection locked="0"/>
    </xf>
    <xf numFmtId="0" fontId="31" fillId="0" borderId="23" xfId="0" applyFont="1" applyBorder="1" applyProtection="1">
      <alignment vertical="center"/>
      <protection locked="0"/>
    </xf>
    <xf numFmtId="0" fontId="31" fillId="0" borderId="90" xfId="0" applyFont="1" applyBorder="1" applyProtection="1">
      <alignment vertical="center"/>
      <protection locked="0"/>
    </xf>
    <xf numFmtId="0" fontId="31" fillId="0" borderId="97" xfId="0" applyFont="1" applyBorder="1" applyProtection="1">
      <alignment vertical="center"/>
      <protection locked="0"/>
    </xf>
    <xf numFmtId="0" fontId="31" fillId="0" borderId="98" xfId="0" applyFont="1" applyBorder="1" applyProtection="1">
      <alignment vertical="center"/>
      <protection locked="0"/>
    </xf>
    <xf numFmtId="0" fontId="31" fillId="0" borderId="96" xfId="0" applyFont="1" applyBorder="1" applyProtection="1">
      <alignment vertical="center"/>
      <protection locked="0"/>
    </xf>
    <xf numFmtId="0" fontId="31" fillId="0" borderId="99" xfId="0" applyFont="1" applyBorder="1" applyProtection="1">
      <alignment vertical="center"/>
      <protection locked="0"/>
    </xf>
    <xf numFmtId="0" fontId="31" fillId="0" borderId="156" xfId="0" applyFont="1" applyBorder="1" applyProtection="1">
      <alignment vertical="center"/>
      <protection locked="0"/>
    </xf>
    <xf numFmtId="38" fontId="12" fillId="0" borderId="58" xfId="1" applyFont="1" applyBorder="1" applyAlignment="1">
      <alignment horizontal="right" vertical="center"/>
    </xf>
    <xf numFmtId="38" fontId="12" fillId="0" borderId="80" xfId="1" applyFont="1" applyBorder="1" applyAlignment="1">
      <alignment horizontal="right" vertical="center"/>
    </xf>
    <xf numFmtId="38" fontId="12" fillId="0" borderId="55" xfId="1" applyFont="1" applyBorder="1" applyAlignment="1">
      <alignment horizontal="right" vertical="center"/>
    </xf>
    <xf numFmtId="38" fontId="12" fillId="0" borderId="75" xfId="1" applyFont="1" applyBorder="1" applyAlignment="1">
      <alignment horizontal="right" vertical="center"/>
    </xf>
    <xf numFmtId="38" fontId="12" fillId="5" borderId="88" xfId="1" applyFont="1" applyFill="1" applyBorder="1">
      <alignment vertical="center"/>
    </xf>
    <xf numFmtId="180" fontId="12" fillId="3" borderId="65" xfId="1" applyNumberFormat="1" applyFont="1" applyFill="1" applyBorder="1" applyAlignment="1" applyProtection="1">
      <alignment vertical="center"/>
      <protection locked="0"/>
    </xf>
    <xf numFmtId="38" fontId="26" fillId="3" borderId="67" xfId="1" applyFont="1" applyFill="1" applyBorder="1" applyProtection="1">
      <alignment vertical="center"/>
      <protection locked="0"/>
    </xf>
    <xf numFmtId="180" fontId="12" fillId="3" borderId="64" xfId="1" applyNumberFormat="1" applyFont="1" applyFill="1" applyBorder="1" applyAlignment="1" applyProtection="1">
      <alignment vertical="center"/>
      <protection locked="0"/>
    </xf>
    <xf numFmtId="38" fontId="26" fillId="3" borderId="68" xfId="1" applyFont="1" applyFill="1" applyBorder="1" applyProtection="1">
      <alignment vertical="center"/>
      <protection locked="0"/>
    </xf>
    <xf numFmtId="38" fontId="12" fillId="0" borderId="60" xfId="1" applyFont="1" applyBorder="1" applyAlignment="1">
      <alignment horizontal="right" vertical="center"/>
    </xf>
    <xf numFmtId="38" fontId="12" fillId="0" borderId="78" xfId="1" applyFont="1" applyBorder="1" applyAlignment="1">
      <alignment horizontal="right" vertical="center"/>
    </xf>
    <xf numFmtId="38" fontId="12" fillId="6" borderId="144" xfId="1" applyFont="1" applyFill="1" applyBorder="1" applyAlignment="1">
      <alignment horizontal="right" vertical="center"/>
    </xf>
    <xf numFmtId="38" fontId="12" fillId="5" borderId="6" xfId="1" applyFont="1" applyFill="1" applyBorder="1" applyAlignment="1">
      <alignment horizontal="right" vertical="center"/>
    </xf>
    <xf numFmtId="38" fontId="12" fillId="5" borderId="0" xfId="1" applyFont="1" applyFill="1" applyBorder="1" applyAlignment="1">
      <alignment horizontal="right" vertical="center"/>
    </xf>
    <xf numFmtId="180" fontId="12" fillId="3" borderId="64" xfId="1" applyNumberFormat="1" applyFont="1" applyFill="1" applyBorder="1" applyAlignment="1" applyProtection="1">
      <alignment horizontal="right" vertical="center"/>
      <protection locked="0"/>
    </xf>
    <xf numFmtId="180" fontId="12" fillId="3" borderId="65" xfId="1" applyNumberFormat="1" applyFont="1" applyFill="1" applyBorder="1" applyAlignment="1" applyProtection="1">
      <alignment horizontal="right" vertical="center"/>
      <protection locked="0"/>
    </xf>
    <xf numFmtId="38" fontId="12" fillId="6" borderId="70" xfId="1" applyFont="1" applyFill="1" applyBorder="1" applyAlignment="1">
      <alignment horizontal="right" vertical="center"/>
    </xf>
    <xf numFmtId="38" fontId="12" fillId="5" borderId="62" xfId="1" applyFont="1" applyFill="1" applyBorder="1" applyAlignment="1">
      <alignment horizontal="right" vertical="center"/>
    </xf>
    <xf numFmtId="38" fontId="12" fillId="5" borderId="76" xfId="1" applyFont="1" applyFill="1" applyBorder="1" applyAlignment="1">
      <alignment horizontal="right" vertical="center"/>
    </xf>
    <xf numFmtId="38" fontId="12" fillId="5" borderId="86" xfId="1" applyFont="1" applyFill="1" applyBorder="1" applyAlignment="1">
      <alignment horizontal="right" vertical="center"/>
    </xf>
    <xf numFmtId="180" fontId="12" fillId="3" borderId="66" xfId="1" applyNumberFormat="1" applyFont="1" applyFill="1" applyBorder="1" applyAlignment="1" applyProtection="1">
      <alignment vertical="center"/>
      <protection locked="0"/>
    </xf>
    <xf numFmtId="180" fontId="12" fillId="6" borderId="144" xfId="1" applyNumberFormat="1" applyFont="1" applyFill="1" applyBorder="1" applyAlignment="1">
      <alignment vertical="center"/>
    </xf>
    <xf numFmtId="180" fontId="12" fillId="3" borderId="66" xfId="1" applyNumberFormat="1" applyFont="1" applyFill="1" applyBorder="1" applyAlignment="1" applyProtection="1">
      <alignment horizontal="right" vertical="center"/>
      <protection locked="0"/>
    </xf>
    <xf numFmtId="180" fontId="12" fillId="6" borderId="144" xfId="1" applyNumberFormat="1" applyFont="1" applyFill="1" applyBorder="1" applyAlignment="1">
      <alignment horizontal="right" vertical="center"/>
    </xf>
    <xf numFmtId="180" fontId="12" fillId="6" borderId="70" xfId="1" applyNumberFormat="1" applyFont="1" applyFill="1" applyBorder="1" applyAlignment="1">
      <alignment horizontal="right" vertical="center"/>
    </xf>
    <xf numFmtId="0" fontId="25" fillId="5" borderId="0" xfId="0" applyFont="1" applyFill="1" applyAlignment="1">
      <alignment horizontal="right" vertical="center"/>
    </xf>
    <xf numFmtId="0" fontId="12" fillId="3" borderId="17" xfId="0" applyFont="1" applyFill="1" applyBorder="1" applyAlignment="1" applyProtection="1">
      <alignment vertical="center" wrapText="1"/>
      <protection locked="0"/>
    </xf>
    <xf numFmtId="38" fontId="25" fillId="5" borderId="0" xfId="1" applyFont="1" applyFill="1">
      <alignment vertical="center"/>
    </xf>
    <xf numFmtId="38" fontId="25" fillId="0" borderId="0" xfId="1" applyFont="1">
      <alignment vertical="center"/>
    </xf>
    <xf numFmtId="0" fontId="8" fillId="2" borderId="1" xfId="0" applyFont="1" applyFill="1" applyBorder="1" applyAlignment="1">
      <alignment horizontal="center" vertical="center"/>
    </xf>
    <xf numFmtId="0" fontId="8" fillId="2" borderId="8"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5" xfId="0" applyFont="1" applyFill="1" applyBorder="1" applyAlignment="1">
      <alignment horizontal="center" vertical="center"/>
    </xf>
    <xf numFmtId="0" fontId="33" fillId="0" borderId="0" xfId="0" applyFont="1">
      <alignment vertical="center"/>
    </xf>
    <xf numFmtId="0" fontId="34" fillId="0" borderId="0" xfId="0" applyFont="1">
      <alignment vertical="center"/>
    </xf>
    <xf numFmtId="0" fontId="36" fillId="2" borderId="158" xfId="0" applyFont="1" applyFill="1" applyBorder="1" applyAlignment="1">
      <alignment horizontal="center" vertical="center"/>
    </xf>
    <xf numFmtId="0" fontId="36" fillId="0" borderId="0" xfId="0" applyFont="1">
      <alignment vertical="center"/>
    </xf>
    <xf numFmtId="180" fontId="12" fillId="3" borderId="161" xfId="1" applyNumberFormat="1" applyFont="1" applyFill="1" applyBorder="1" applyAlignment="1" applyProtection="1">
      <alignment horizontal="right" vertical="center"/>
      <protection locked="0"/>
    </xf>
    <xf numFmtId="38" fontId="12" fillId="0" borderId="162" xfId="1" applyFont="1" applyBorder="1" applyAlignment="1">
      <alignment horizontal="right" vertical="center"/>
    </xf>
    <xf numFmtId="38" fontId="12" fillId="0" borderId="71" xfId="1" applyFont="1" applyBorder="1" applyAlignment="1">
      <alignment horizontal="right" vertical="center"/>
    </xf>
    <xf numFmtId="38" fontId="12" fillId="0" borderId="163" xfId="1" applyFont="1" applyBorder="1" applyAlignment="1">
      <alignment horizontal="right" vertical="center"/>
    </xf>
    <xf numFmtId="38" fontId="12" fillId="3" borderId="164" xfId="1" applyFont="1" applyFill="1" applyBorder="1" applyProtection="1">
      <alignment vertical="center"/>
      <protection locked="0"/>
    </xf>
    <xf numFmtId="38" fontId="12" fillId="3" borderId="165" xfId="1" applyFont="1" applyFill="1" applyBorder="1" applyAlignment="1" applyProtection="1">
      <alignment horizontal="right" vertical="center"/>
      <protection locked="0"/>
    </xf>
    <xf numFmtId="38" fontId="12" fillId="3" borderId="111" xfId="1" applyFont="1" applyFill="1" applyBorder="1" applyProtection="1">
      <alignment vertical="center"/>
      <protection locked="0"/>
    </xf>
    <xf numFmtId="38" fontId="12" fillId="3" borderId="16" xfId="1" applyFont="1" applyFill="1" applyBorder="1" applyAlignment="1" applyProtection="1">
      <alignment horizontal="right" vertical="center"/>
      <protection locked="0"/>
    </xf>
    <xf numFmtId="180" fontId="12" fillId="3" borderId="70" xfId="1" applyNumberFormat="1" applyFont="1" applyFill="1" applyBorder="1" applyAlignment="1" applyProtection="1">
      <alignment vertical="center"/>
      <protection locked="0"/>
    </xf>
    <xf numFmtId="38" fontId="12" fillId="3" borderId="166" xfId="1" applyFont="1" applyFill="1" applyBorder="1" applyProtection="1">
      <alignment vertical="center"/>
      <protection locked="0"/>
    </xf>
    <xf numFmtId="38" fontId="12" fillId="3" borderId="167" xfId="1" applyFont="1" applyFill="1" applyBorder="1" applyAlignment="1" applyProtection="1">
      <alignment horizontal="right" vertical="center"/>
      <protection locked="0"/>
    </xf>
    <xf numFmtId="180" fontId="12" fillId="3" borderId="168" xfId="1" applyNumberFormat="1" applyFont="1" applyFill="1" applyBorder="1" applyAlignment="1" applyProtection="1">
      <alignment vertical="center"/>
      <protection locked="0"/>
    </xf>
    <xf numFmtId="0" fontId="6" fillId="5" borderId="0" xfId="0" applyFont="1" applyFill="1" applyAlignment="1">
      <alignment horizontal="right" vertical="center"/>
    </xf>
    <xf numFmtId="0" fontId="18" fillId="2" borderId="10" xfId="0" applyFont="1" applyFill="1" applyBorder="1" applyAlignment="1">
      <alignment horizontal="centerContinuous" vertical="center"/>
    </xf>
    <xf numFmtId="0" fontId="16" fillId="4" borderId="99" xfId="0" applyFont="1" applyFill="1" applyBorder="1" applyAlignment="1">
      <alignment horizontal="center" vertical="top" wrapText="1"/>
    </xf>
    <xf numFmtId="0" fontId="16" fillId="4" borderId="97" xfId="0" applyFont="1" applyFill="1" applyBorder="1" applyAlignment="1">
      <alignment horizontal="center" vertical="top" wrapText="1"/>
    </xf>
    <xf numFmtId="0" fontId="16" fillId="4" borderId="98" xfId="0" applyFont="1" applyFill="1" applyBorder="1" applyAlignment="1">
      <alignment horizontal="center" vertical="top" wrapText="1"/>
    </xf>
    <xf numFmtId="0" fontId="16" fillId="4" borderId="96" xfId="0" applyFont="1" applyFill="1" applyBorder="1" applyAlignment="1">
      <alignment horizontal="center" vertical="top" wrapText="1"/>
    </xf>
    <xf numFmtId="0" fontId="15" fillId="5" borderId="0" xfId="0" applyFont="1" applyFill="1" applyAlignment="1" applyProtection="1">
      <alignment horizontal="center" vertical="center"/>
      <protection locked="0"/>
    </xf>
    <xf numFmtId="0" fontId="3" fillId="5" borderId="0" xfId="0" applyFont="1" applyFill="1">
      <alignment vertical="center"/>
    </xf>
    <xf numFmtId="0" fontId="31" fillId="0" borderId="169" xfId="0" applyFont="1" applyBorder="1" applyProtection="1">
      <alignment vertical="center"/>
      <protection locked="0"/>
    </xf>
    <xf numFmtId="0" fontId="31" fillId="0" borderId="170" xfId="0" applyFont="1" applyBorder="1" applyProtection="1">
      <alignment vertical="center"/>
      <protection locked="0"/>
    </xf>
    <xf numFmtId="0" fontId="31" fillId="0" borderId="171" xfId="0" applyFont="1" applyBorder="1" applyProtection="1">
      <alignment vertical="center"/>
      <protection locked="0"/>
    </xf>
    <xf numFmtId="0" fontId="18" fillId="2" borderId="4" xfId="0" applyFont="1" applyFill="1" applyBorder="1" applyAlignment="1">
      <alignment horizontal="centerContinuous" vertical="center"/>
    </xf>
    <xf numFmtId="0" fontId="18" fillId="2" borderId="3" xfId="0" applyFont="1" applyFill="1" applyBorder="1" applyAlignment="1">
      <alignment horizontal="centerContinuous" vertical="center"/>
    </xf>
    <xf numFmtId="0" fontId="18" fillId="2" borderId="2" xfId="0" applyFont="1" applyFill="1" applyBorder="1" applyAlignment="1">
      <alignment horizontal="centerContinuous" vertical="center"/>
    </xf>
    <xf numFmtId="0" fontId="16" fillId="4" borderId="10" xfId="0" applyFont="1" applyFill="1" applyBorder="1">
      <alignment vertical="center"/>
    </xf>
    <xf numFmtId="0" fontId="16" fillId="4" borderId="10" xfId="0" applyFont="1" applyFill="1" applyBorder="1" applyAlignment="1">
      <alignment horizontal="left" vertical="center"/>
    </xf>
    <xf numFmtId="0" fontId="16" fillId="4" borderId="11" xfId="0" applyFont="1" applyFill="1" applyBorder="1" applyAlignment="1">
      <alignment horizontal="left" vertical="center"/>
    </xf>
    <xf numFmtId="0" fontId="18" fillId="2" borderId="173" xfId="0" applyFont="1" applyFill="1" applyBorder="1" applyAlignment="1">
      <alignment horizontal="centerContinuous" vertical="center"/>
    </xf>
    <xf numFmtId="0" fontId="16" fillId="4" borderId="92" xfId="0" applyFont="1" applyFill="1" applyBorder="1" applyAlignment="1">
      <alignment horizontal="center" vertical="top" wrapText="1"/>
    </xf>
    <xf numFmtId="0" fontId="16" fillId="4" borderId="174" xfId="0" applyFont="1" applyFill="1" applyBorder="1" applyAlignment="1">
      <alignment horizontal="center" vertical="top" wrapText="1"/>
    </xf>
    <xf numFmtId="0" fontId="16" fillId="4" borderId="175" xfId="0" applyFont="1" applyFill="1" applyBorder="1" applyAlignment="1">
      <alignment horizontal="left" vertical="center"/>
    </xf>
    <xf numFmtId="0" fontId="40" fillId="0" borderId="0" xfId="0" applyFont="1">
      <alignment vertical="center"/>
    </xf>
    <xf numFmtId="0" fontId="37" fillId="3" borderId="1" xfId="0" applyFont="1" applyFill="1" applyBorder="1" applyAlignment="1">
      <alignment horizontal="center" vertical="center"/>
    </xf>
    <xf numFmtId="0" fontId="37" fillId="3" borderId="159" xfId="0" applyFont="1" applyFill="1" applyBorder="1" applyAlignment="1">
      <alignment horizontal="center" vertical="center"/>
    </xf>
    <xf numFmtId="0" fontId="8" fillId="5" borderId="0" xfId="0" applyFont="1" applyFill="1" applyAlignment="1">
      <alignment horizontal="center" vertical="center"/>
    </xf>
    <xf numFmtId="0" fontId="41" fillId="5" borderId="0" xfId="0" applyFont="1" applyFill="1">
      <alignment vertical="center"/>
    </xf>
    <xf numFmtId="0" fontId="4" fillId="5" borderId="0" xfId="0" applyFont="1" applyFill="1" applyAlignment="1">
      <alignment horizontal="right" vertical="center" wrapText="1"/>
    </xf>
    <xf numFmtId="0" fontId="36" fillId="8" borderId="18" xfId="0" applyFont="1" applyFill="1" applyBorder="1">
      <alignment vertical="center"/>
    </xf>
    <xf numFmtId="0" fontId="36" fillId="8" borderId="20" xfId="0" applyFont="1" applyFill="1" applyBorder="1">
      <alignment vertical="center"/>
    </xf>
    <xf numFmtId="0" fontId="36" fillId="8" borderId="176" xfId="0" applyFont="1" applyFill="1" applyBorder="1">
      <alignment vertical="center"/>
    </xf>
    <xf numFmtId="0" fontId="34" fillId="5" borderId="0" xfId="0" applyFont="1" applyFill="1" applyAlignment="1">
      <alignment vertical="center" wrapText="1"/>
    </xf>
    <xf numFmtId="0" fontId="43" fillId="5" borderId="0" xfId="0" applyFont="1" applyFill="1">
      <alignment vertical="center"/>
    </xf>
    <xf numFmtId="0" fontId="36" fillId="0" borderId="1" xfId="0" applyFont="1" applyBorder="1" applyAlignment="1">
      <alignment vertical="center" wrapText="1"/>
    </xf>
    <xf numFmtId="0" fontId="37" fillId="3" borderId="20" xfId="0" applyFont="1" applyFill="1" applyBorder="1" applyAlignment="1">
      <alignment horizontal="center" vertical="center"/>
    </xf>
    <xf numFmtId="0" fontId="12" fillId="3" borderId="94" xfId="0" applyFont="1" applyFill="1" applyBorder="1" applyAlignment="1" applyProtection="1">
      <alignment vertical="center" wrapText="1"/>
      <protection locked="0"/>
    </xf>
    <xf numFmtId="0" fontId="12" fillId="3" borderId="157" xfId="0" applyFont="1" applyFill="1" applyBorder="1" applyAlignment="1" applyProtection="1">
      <alignment vertical="center" wrapText="1"/>
      <protection locked="0"/>
    </xf>
    <xf numFmtId="0" fontId="11" fillId="4" borderId="9" xfId="0" applyFont="1" applyFill="1" applyBorder="1" applyAlignment="1">
      <alignment horizontal="left" vertical="center"/>
    </xf>
    <xf numFmtId="38" fontId="49" fillId="3" borderId="130" xfId="1" applyFont="1" applyFill="1" applyBorder="1">
      <alignment vertical="center"/>
    </xf>
    <xf numFmtId="38" fontId="49" fillId="3" borderId="131" xfId="1" applyFont="1" applyFill="1" applyBorder="1">
      <alignment vertical="center"/>
    </xf>
    <xf numFmtId="38" fontId="49" fillId="3" borderId="138" xfId="1" applyFont="1" applyFill="1" applyBorder="1">
      <alignment vertical="center"/>
    </xf>
    <xf numFmtId="0" fontId="4" fillId="0" borderId="1" xfId="0" applyFont="1" applyBorder="1">
      <alignment vertical="center"/>
    </xf>
    <xf numFmtId="186" fontId="8" fillId="4" borderId="1" xfId="0" applyNumberFormat="1" applyFont="1" applyFill="1" applyBorder="1" applyAlignment="1">
      <alignment horizontal="center" vertical="center"/>
    </xf>
    <xf numFmtId="0" fontId="39" fillId="5" borderId="0" xfId="0" applyFont="1" applyFill="1">
      <alignment vertical="center"/>
    </xf>
    <xf numFmtId="0" fontId="39" fillId="5" borderId="26" xfId="0" applyFont="1" applyFill="1" applyBorder="1">
      <alignment vertical="center"/>
    </xf>
    <xf numFmtId="0" fontId="39" fillId="5" borderId="172" xfId="0" applyFont="1" applyFill="1" applyBorder="1">
      <alignment vertical="center"/>
    </xf>
    <xf numFmtId="0" fontId="18" fillId="2" borderId="183" xfId="0" applyFont="1" applyFill="1" applyBorder="1" applyAlignment="1">
      <alignment horizontal="centerContinuous" vertical="center"/>
    </xf>
    <xf numFmtId="0" fontId="11" fillId="4" borderId="9" xfId="0" applyFont="1" applyFill="1" applyBorder="1">
      <alignment vertical="center"/>
    </xf>
    <xf numFmtId="0" fontId="11" fillId="4" borderId="10" xfId="0" applyFont="1" applyFill="1" applyBorder="1">
      <alignment vertical="center"/>
    </xf>
    <xf numFmtId="0" fontId="11" fillId="4" borderId="10" xfId="0" applyFont="1" applyFill="1" applyBorder="1" applyAlignment="1">
      <alignment horizontal="left" vertical="center"/>
    </xf>
    <xf numFmtId="38" fontId="28" fillId="0" borderId="0" xfId="1" applyFont="1">
      <alignment vertical="center"/>
    </xf>
    <xf numFmtId="38" fontId="12" fillId="5" borderId="76" xfId="1" applyFont="1" applyFill="1" applyBorder="1">
      <alignment vertical="center"/>
    </xf>
    <xf numFmtId="38" fontId="12" fillId="5" borderId="0" xfId="1" applyFont="1" applyFill="1" applyBorder="1">
      <alignment vertical="center"/>
    </xf>
    <xf numFmtId="0" fontId="8" fillId="4" borderId="9" xfId="0" applyFont="1" applyFill="1" applyBorder="1" applyAlignment="1">
      <alignment horizontal="center" vertical="center"/>
    </xf>
    <xf numFmtId="38" fontId="28" fillId="6" borderId="137" xfId="1" applyFont="1" applyFill="1" applyBorder="1">
      <alignment vertical="center"/>
    </xf>
    <xf numFmtId="38" fontId="28" fillId="6" borderId="4" xfId="1" applyFont="1" applyFill="1" applyBorder="1">
      <alignment vertical="center"/>
    </xf>
    <xf numFmtId="38" fontId="12" fillId="5" borderId="1" xfId="1" applyFont="1" applyFill="1" applyBorder="1">
      <alignment vertical="center"/>
    </xf>
    <xf numFmtId="38" fontId="12" fillId="5" borderId="9" xfId="1" applyFont="1" applyFill="1" applyBorder="1">
      <alignment vertical="center"/>
    </xf>
    <xf numFmtId="38" fontId="12" fillId="5" borderId="11" xfId="1" applyFont="1" applyFill="1" applyBorder="1">
      <alignment vertical="center"/>
    </xf>
    <xf numFmtId="38" fontId="8" fillId="5" borderId="91" xfId="1" applyFont="1" applyFill="1" applyBorder="1">
      <alignment vertical="center"/>
    </xf>
    <xf numFmtId="38" fontId="12" fillId="5" borderId="17" xfId="1" applyFont="1" applyFill="1" applyBorder="1">
      <alignment vertical="center"/>
    </xf>
    <xf numFmtId="38" fontId="12" fillId="5" borderId="7" xfId="1" applyFont="1" applyFill="1" applyBorder="1">
      <alignment vertical="center"/>
    </xf>
    <xf numFmtId="38" fontId="15" fillId="0" borderId="139" xfId="1" applyFont="1" applyFill="1" applyBorder="1">
      <alignment vertical="center"/>
    </xf>
    <xf numFmtId="38" fontId="8" fillId="6" borderId="184" xfId="1" applyFont="1" applyFill="1" applyBorder="1">
      <alignment vertical="center"/>
    </xf>
    <xf numFmtId="0" fontId="4" fillId="7" borderId="1" xfId="0" applyFont="1" applyFill="1" applyBorder="1" applyAlignment="1">
      <alignment horizontal="center" vertical="center" shrinkToFit="1"/>
    </xf>
    <xf numFmtId="0" fontId="36" fillId="2" borderId="18" xfId="0" applyFont="1" applyFill="1" applyBorder="1" applyAlignment="1">
      <alignment horizontal="centerContinuous" vertical="center"/>
    </xf>
    <xf numFmtId="0" fontId="36" fillId="2" borderId="158" xfId="0" applyFont="1" applyFill="1" applyBorder="1" applyAlignment="1">
      <alignment horizontal="centerContinuous" vertical="center"/>
    </xf>
    <xf numFmtId="0" fontId="42" fillId="2" borderId="20" xfId="0" applyFont="1" applyFill="1" applyBorder="1" applyAlignment="1">
      <alignment horizontal="center" vertical="center" wrapText="1"/>
    </xf>
    <xf numFmtId="0" fontId="42" fillId="2" borderId="1" xfId="0" applyFont="1" applyFill="1" applyBorder="1" applyAlignment="1">
      <alignment horizontal="center" vertical="center" wrapText="1"/>
    </xf>
    <xf numFmtId="0" fontId="37" fillId="3" borderId="46" xfId="0" applyFont="1" applyFill="1" applyBorder="1" applyAlignment="1">
      <alignment horizontal="center" vertical="center"/>
    </xf>
    <xf numFmtId="0" fontId="37" fillId="3" borderId="15" xfId="0" applyFont="1" applyFill="1" applyBorder="1" applyAlignment="1">
      <alignment horizontal="center" vertical="center"/>
    </xf>
    <xf numFmtId="0" fontId="12" fillId="5" borderId="0" xfId="0" applyFont="1" applyFill="1" applyAlignment="1">
      <alignment horizontal="left" vertical="center"/>
    </xf>
    <xf numFmtId="0" fontId="11" fillId="2" borderId="8" xfId="0" applyFont="1" applyFill="1" applyBorder="1" applyAlignment="1">
      <alignment horizontal="left" vertical="center"/>
    </xf>
    <xf numFmtId="0" fontId="11" fillId="2" borderId="7" xfId="0" applyFont="1" applyFill="1" applyBorder="1" applyAlignment="1">
      <alignment horizontal="left" vertical="center"/>
    </xf>
    <xf numFmtId="0" fontId="8" fillId="3" borderId="120" xfId="0" applyFont="1" applyFill="1" applyBorder="1" applyAlignment="1" applyProtection="1">
      <alignment horizontal="left" vertical="center"/>
      <protection locked="0"/>
    </xf>
    <xf numFmtId="0" fontId="8" fillId="3" borderId="13" xfId="0" applyFont="1" applyFill="1" applyBorder="1" applyAlignment="1" applyProtection="1">
      <alignment horizontal="left" vertical="center"/>
      <protection locked="0"/>
    </xf>
    <xf numFmtId="0" fontId="8" fillId="3" borderId="50" xfId="0" applyFont="1" applyFill="1" applyBorder="1" applyAlignment="1" applyProtection="1">
      <alignment horizontal="left" vertical="center"/>
      <protection locked="0"/>
    </xf>
    <xf numFmtId="0" fontId="8" fillId="2" borderId="15" xfId="0" applyFont="1" applyFill="1" applyBorder="1" applyAlignment="1">
      <alignment horizontal="center" vertical="center"/>
    </xf>
    <xf numFmtId="0" fontId="8" fillId="2" borderId="17" xfId="0" applyFont="1" applyFill="1" applyBorder="1" applyAlignment="1">
      <alignment horizontal="center" vertical="center"/>
    </xf>
    <xf numFmtId="0" fontId="8" fillId="3" borderId="155" xfId="0" applyFont="1" applyFill="1" applyBorder="1" applyAlignment="1" applyProtection="1">
      <alignment horizontal="right" vertical="center"/>
      <protection locked="0"/>
    </xf>
    <xf numFmtId="0" fontId="8" fillId="3" borderId="10" xfId="0" applyFont="1" applyFill="1" applyBorder="1" applyAlignment="1" applyProtection="1">
      <alignment horizontal="right" vertical="center"/>
      <protection locked="0"/>
    </xf>
    <xf numFmtId="0" fontId="8" fillId="2" borderId="1" xfId="0" applyFont="1" applyFill="1" applyBorder="1" applyAlignment="1">
      <alignment horizontal="center" vertical="center"/>
    </xf>
    <xf numFmtId="0" fontId="8" fillId="3" borderId="20" xfId="0" applyFont="1" applyFill="1" applyBorder="1" applyAlignment="1" applyProtection="1">
      <alignment horizontal="right" vertical="center"/>
      <protection locked="0"/>
    </xf>
    <xf numFmtId="0" fontId="8" fillId="3" borderId="104" xfId="0" applyFont="1" applyFill="1" applyBorder="1" applyAlignment="1" applyProtection="1">
      <alignment horizontal="right" vertical="center"/>
      <protection locked="0"/>
    </xf>
    <xf numFmtId="178" fontId="8" fillId="4" borderId="118" xfId="0" applyNumberFormat="1" applyFont="1" applyFill="1" applyBorder="1" applyAlignment="1">
      <alignment horizontal="left" vertical="center"/>
    </xf>
    <xf numFmtId="178" fontId="8" fillId="4" borderId="10" xfId="0" applyNumberFormat="1" applyFont="1" applyFill="1" applyBorder="1" applyAlignment="1">
      <alignment horizontal="left" vertical="center"/>
    </xf>
    <xf numFmtId="178" fontId="8" fillId="4" borderId="41" xfId="0" applyNumberFormat="1" applyFont="1" applyFill="1" applyBorder="1" applyAlignment="1">
      <alignment horizontal="left" vertical="center"/>
    </xf>
    <xf numFmtId="0" fontId="11" fillId="2" borderId="11" xfId="0" applyFont="1" applyFill="1" applyBorder="1" applyAlignment="1">
      <alignment horizontal="left" vertical="center" wrapText="1"/>
    </xf>
    <xf numFmtId="0" fontId="11" fillId="2" borderId="9" xfId="0" applyFont="1" applyFill="1" applyBorder="1" applyAlignment="1">
      <alignment horizontal="left" vertical="center" wrapText="1"/>
    </xf>
    <xf numFmtId="0" fontId="8" fillId="3" borderId="113" xfId="0" applyFont="1" applyFill="1" applyBorder="1" applyAlignment="1" applyProtection="1">
      <alignment horizontal="left" vertical="top" wrapText="1"/>
      <protection locked="0"/>
    </xf>
    <xf numFmtId="0" fontId="8" fillId="3" borderId="17" xfId="0" applyFont="1" applyFill="1" applyBorder="1" applyAlignment="1" applyProtection="1">
      <alignment horizontal="left" vertical="top" wrapText="1"/>
      <protection locked="0"/>
    </xf>
    <xf numFmtId="0" fontId="8" fillId="3" borderId="110" xfId="0" applyFont="1" applyFill="1" applyBorder="1" applyAlignment="1" applyProtection="1">
      <alignment horizontal="left" vertical="top" wrapText="1"/>
      <protection locked="0"/>
    </xf>
    <xf numFmtId="0" fontId="8" fillId="2" borderId="9" xfId="0" applyFont="1" applyFill="1" applyBorder="1" applyAlignment="1">
      <alignment horizontal="center" vertical="center" wrapText="1"/>
    </xf>
    <xf numFmtId="0" fontId="8" fillId="2" borderId="11" xfId="0" applyFont="1" applyFill="1" applyBorder="1" applyAlignment="1">
      <alignment horizontal="center" vertical="center"/>
    </xf>
    <xf numFmtId="0" fontId="11" fillId="2" borderId="10" xfId="0" applyFont="1" applyFill="1" applyBorder="1" applyAlignment="1">
      <alignment horizontal="left" vertical="center" wrapText="1"/>
    </xf>
    <xf numFmtId="0" fontId="8" fillId="3" borderId="42" xfId="0" applyFont="1" applyFill="1" applyBorder="1" applyAlignment="1" applyProtection="1">
      <alignment horizontal="left" vertical="center"/>
      <protection locked="0"/>
    </xf>
    <xf numFmtId="0" fontId="8" fillId="3" borderId="79" xfId="0" applyFont="1" applyFill="1" applyBorder="1" applyAlignment="1" applyProtection="1">
      <alignment horizontal="left" vertical="center"/>
      <protection locked="0"/>
    </xf>
    <xf numFmtId="0" fontId="8" fillId="3" borderId="43" xfId="0" applyFont="1" applyFill="1" applyBorder="1" applyAlignment="1" applyProtection="1">
      <alignment horizontal="left" vertical="center"/>
      <protection locked="0"/>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179" fontId="8" fillId="3" borderId="20" xfId="0" applyNumberFormat="1" applyFont="1" applyFill="1" applyBorder="1" applyAlignment="1" applyProtection="1">
      <alignment horizontal="right" vertical="center"/>
      <protection locked="0"/>
    </xf>
    <xf numFmtId="179" fontId="8" fillId="3" borderId="104" xfId="0" applyNumberFormat="1" applyFont="1" applyFill="1" applyBorder="1" applyAlignment="1" applyProtection="1">
      <alignment horizontal="right" vertical="center"/>
      <protection locked="0"/>
    </xf>
    <xf numFmtId="176" fontId="8" fillId="4" borderId="122" xfId="0" applyNumberFormat="1" applyFont="1" applyFill="1" applyBorder="1" applyAlignment="1">
      <alignment horizontal="left" vertical="center"/>
    </xf>
    <xf numFmtId="176" fontId="8" fillId="4" borderId="26" xfId="0" applyNumberFormat="1" applyFont="1" applyFill="1" applyBorder="1" applyAlignment="1">
      <alignment horizontal="left" vertical="center"/>
    </xf>
    <xf numFmtId="176" fontId="8" fillId="4" borderId="129" xfId="0" applyNumberFormat="1" applyFont="1" applyFill="1" applyBorder="1" applyAlignment="1">
      <alignment horizontal="left" vertical="center"/>
    </xf>
    <xf numFmtId="0" fontId="8" fillId="3" borderId="112" xfId="0" applyFont="1" applyFill="1" applyBorder="1" applyAlignment="1" applyProtection="1">
      <alignment horizontal="right" vertical="center"/>
      <protection locked="0"/>
    </xf>
    <xf numFmtId="0" fontId="8" fillId="3" borderId="7" xfId="0" applyFont="1" applyFill="1" applyBorder="1" applyAlignment="1" applyProtection="1">
      <alignment horizontal="right" vertical="center"/>
      <protection locked="0"/>
    </xf>
    <xf numFmtId="0" fontId="8" fillId="3" borderId="113" xfId="0" applyFont="1" applyFill="1" applyBorder="1" applyAlignment="1" applyProtection="1">
      <alignment horizontal="right" vertical="center"/>
      <protection locked="0"/>
    </xf>
    <xf numFmtId="0" fontId="8" fillId="3" borderId="105" xfId="0" applyFont="1" applyFill="1" applyBorder="1" applyAlignment="1" applyProtection="1">
      <alignment horizontal="right" vertical="center"/>
      <protection locked="0"/>
    </xf>
    <xf numFmtId="0" fontId="8" fillId="3" borderId="106" xfId="0" applyFont="1" applyFill="1" applyBorder="1" applyAlignment="1" applyProtection="1">
      <alignment horizontal="right" vertical="center"/>
      <protection locked="0"/>
    </xf>
    <xf numFmtId="0" fontId="8" fillId="3" borderId="9" xfId="0" applyFont="1" applyFill="1" applyBorder="1" applyAlignment="1" applyProtection="1">
      <alignment horizontal="right" vertical="center"/>
      <protection locked="0"/>
    </xf>
    <xf numFmtId="0" fontId="8" fillId="3" borderId="120" xfId="0" applyFont="1" applyFill="1" applyBorder="1" applyAlignment="1" applyProtection="1">
      <alignment horizontal="right" vertical="center"/>
      <protection locked="0"/>
    </xf>
    <xf numFmtId="0" fontId="8" fillId="3" borderId="14" xfId="0" applyFont="1" applyFill="1" applyBorder="1" applyAlignment="1" applyProtection="1">
      <alignment horizontal="right" vertical="center"/>
      <protection locked="0"/>
    </xf>
    <xf numFmtId="0" fontId="8" fillId="3" borderId="124" xfId="0" applyFont="1" applyFill="1" applyBorder="1" applyAlignment="1" applyProtection="1">
      <alignment horizontal="right" vertical="center"/>
      <protection locked="0"/>
    </xf>
    <xf numFmtId="0" fontId="8" fillId="3" borderId="125" xfId="0" applyFont="1" applyFill="1" applyBorder="1" applyAlignment="1" applyProtection="1">
      <alignment horizontal="right" vertical="center"/>
      <protection locked="0"/>
    </xf>
    <xf numFmtId="0" fontId="11" fillId="2" borderId="54" xfId="0" applyFont="1" applyFill="1" applyBorder="1" applyAlignment="1">
      <alignment horizontal="left" vertical="center"/>
    </xf>
    <xf numFmtId="0" fontId="11" fillId="2" borderId="181" xfId="0" applyFont="1" applyFill="1" applyBorder="1" applyAlignment="1">
      <alignment horizontal="left" vertical="center"/>
    </xf>
    <xf numFmtId="0" fontId="8" fillId="3" borderId="119" xfId="0" applyFont="1" applyFill="1" applyBorder="1" applyAlignment="1" applyProtection="1">
      <alignment horizontal="left" vertical="center"/>
      <protection locked="0"/>
    </xf>
    <xf numFmtId="0" fontId="8" fillId="3" borderId="71" xfId="0" applyFont="1" applyFill="1" applyBorder="1" applyAlignment="1" applyProtection="1">
      <alignment horizontal="left" vertical="center"/>
      <protection locked="0"/>
    </xf>
    <xf numFmtId="0" fontId="8" fillId="3" borderId="127" xfId="0" applyFont="1" applyFill="1" applyBorder="1" applyAlignment="1" applyProtection="1">
      <alignment horizontal="left" vertical="center"/>
      <protection locked="0"/>
    </xf>
    <xf numFmtId="0" fontId="12" fillId="2" borderId="15"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1" fillId="2" borderId="4" xfId="0" applyFont="1" applyFill="1" applyBorder="1" applyAlignment="1">
      <alignment horizontal="left" vertical="center"/>
    </xf>
    <xf numFmtId="0" fontId="11" fillId="2" borderId="2" xfId="0" applyFont="1" applyFill="1" applyBorder="1" applyAlignment="1">
      <alignment horizontal="left" vertical="center"/>
    </xf>
    <xf numFmtId="0" fontId="8" fillId="3" borderId="46" xfId="0" applyFont="1" applyFill="1" applyBorder="1" applyAlignment="1" applyProtection="1">
      <alignment horizontal="left" vertical="center"/>
      <protection locked="0"/>
    </xf>
    <xf numFmtId="0" fontId="8" fillId="3" borderId="15" xfId="0" applyFont="1" applyFill="1" applyBorder="1" applyAlignment="1" applyProtection="1">
      <alignment horizontal="left" vertical="center"/>
      <protection locked="0"/>
    </xf>
    <xf numFmtId="0" fontId="8" fillId="3" borderId="51" xfId="0" applyFont="1" applyFill="1" applyBorder="1" applyAlignment="1" applyProtection="1">
      <alignment horizontal="left" vertical="center"/>
      <protection locked="0"/>
    </xf>
    <xf numFmtId="0" fontId="11" fillId="2" borderId="13" xfId="0" applyFont="1" applyFill="1" applyBorder="1" applyAlignment="1">
      <alignment horizontal="left" vertical="center"/>
    </xf>
    <xf numFmtId="0" fontId="11" fillId="2" borderId="14" xfId="0" applyFont="1" applyFill="1" applyBorder="1" applyAlignment="1">
      <alignment horizontal="left" vertical="center"/>
    </xf>
    <xf numFmtId="0" fontId="8" fillId="2" borderId="1" xfId="0" applyFont="1" applyFill="1" applyBorder="1" applyAlignment="1">
      <alignment horizontal="center" vertical="center" wrapText="1"/>
    </xf>
    <xf numFmtId="0" fontId="4" fillId="5" borderId="0" xfId="0" applyFont="1" applyFill="1" applyAlignment="1">
      <alignment horizontal="right" vertical="center"/>
    </xf>
    <xf numFmtId="0" fontId="4" fillId="5" borderId="0" xfId="0" applyFont="1" applyFill="1" applyAlignment="1">
      <alignment horizontal="right" vertical="top"/>
    </xf>
    <xf numFmtId="0" fontId="22" fillId="5" borderId="0" xfId="0" applyFont="1" applyFill="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12" fillId="3" borderId="48" xfId="0" applyFont="1" applyFill="1" applyBorder="1" applyAlignment="1" applyProtection="1">
      <alignment horizontal="left" vertical="center"/>
      <protection locked="0"/>
    </xf>
    <xf numFmtId="0" fontId="12" fillId="3" borderId="47" xfId="0" applyFont="1" applyFill="1" applyBorder="1" applyAlignment="1" applyProtection="1">
      <alignment horizontal="left" vertical="center"/>
      <protection locked="0"/>
    </xf>
    <xf numFmtId="0" fontId="12" fillId="3" borderId="49" xfId="0" applyFont="1" applyFill="1" applyBorder="1" applyAlignment="1" applyProtection="1">
      <alignment horizontal="left" vertical="center"/>
      <protection locked="0"/>
    </xf>
    <xf numFmtId="0" fontId="11" fillId="2" borderId="11" xfId="0" applyFont="1" applyFill="1" applyBorder="1" applyAlignment="1">
      <alignment horizontal="left" vertical="center"/>
    </xf>
    <xf numFmtId="0" fontId="11" fillId="2" borderId="9" xfId="0" applyFont="1" applyFill="1" applyBorder="1" applyAlignment="1">
      <alignment horizontal="left" vertical="center"/>
    </xf>
    <xf numFmtId="176" fontId="8" fillId="4" borderId="118" xfId="0" applyNumberFormat="1" applyFont="1" applyFill="1" applyBorder="1" applyAlignment="1">
      <alignment horizontal="left" vertical="center"/>
    </xf>
    <xf numFmtId="176" fontId="8" fillId="4" borderId="10" xfId="0" applyNumberFormat="1" applyFont="1" applyFill="1" applyBorder="1" applyAlignment="1">
      <alignment horizontal="left" vertical="center"/>
    </xf>
    <xf numFmtId="176" fontId="8" fillId="4" borderId="41" xfId="0" applyNumberFormat="1" applyFont="1" applyFill="1" applyBorder="1" applyAlignment="1">
      <alignment horizontal="left" vertical="center"/>
    </xf>
    <xf numFmtId="0" fontId="8" fillId="3" borderId="155" xfId="0" applyFont="1" applyFill="1" applyBorder="1" applyAlignment="1" applyProtection="1">
      <alignment horizontal="left" vertical="center" shrinkToFit="1"/>
      <protection locked="0"/>
    </xf>
    <xf numFmtId="0" fontId="8" fillId="3" borderId="10" xfId="0" applyFont="1" applyFill="1" applyBorder="1" applyAlignment="1" applyProtection="1">
      <alignment horizontal="left" vertical="center" shrinkToFit="1"/>
      <protection locked="0"/>
    </xf>
    <xf numFmtId="0" fontId="8" fillId="3" borderId="41" xfId="0" applyFont="1" applyFill="1" applyBorder="1" applyAlignment="1" applyProtection="1">
      <alignment horizontal="left" vertical="center" shrinkToFit="1"/>
      <protection locked="0"/>
    </xf>
    <xf numFmtId="0" fontId="8" fillId="3" borderId="35" xfId="0" applyFont="1" applyFill="1" applyBorder="1" applyAlignment="1" applyProtection="1">
      <alignment horizontal="left" vertical="center"/>
      <protection locked="0"/>
    </xf>
    <xf numFmtId="0" fontId="8" fillId="3" borderId="74" xfId="0" applyFont="1" applyFill="1" applyBorder="1" applyAlignment="1" applyProtection="1">
      <alignment horizontal="left" vertical="center"/>
      <protection locked="0"/>
    </xf>
    <xf numFmtId="0" fontId="8" fillId="3" borderId="36" xfId="0" applyFont="1" applyFill="1" applyBorder="1" applyAlignment="1" applyProtection="1">
      <alignment horizontal="left" vertical="center"/>
      <protection locked="0"/>
    </xf>
    <xf numFmtId="0" fontId="8" fillId="3" borderId="33" xfId="0" applyFont="1" applyFill="1" applyBorder="1" applyAlignment="1" applyProtection="1">
      <alignment horizontal="left" vertical="center"/>
      <protection locked="0"/>
    </xf>
    <xf numFmtId="0" fontId="8" fillId="3" borderId="77" xfId="0" applyFont="1" applyFill="1" applyBorder="1" applyAlignment="1" applyProtection="1">
      <alignment horizontal="left" vertical="center"/>
      <protection locked="0"/>
    </xf>
    <xf numFmtId="0" fontId="8" fillId="3" borderId="34" xfId="0" applyFont="1" applyFill="1" applyBorder="1" applyAlignment="1" applyProtection="1">
      <alignment horizontal="left" vertical="center"/>
      <protection locked="0"/>
    </xf>
    <xf numFmtId="0" fontId="8" fillId="3" borderId="113" xfId="0" applyFont="1" applyFill="1" applyBorder="1" applyAlignment="1" applyProtection="1">
      <alignment horizontal="left" vertical="center"/>
      <protection locked="0"/>
    </xf>
    <xf numFmtId="0" fontId="8" fillId="3" borderId="17" xfId="0" applyFont="1" applyFill="1" applyBorder="1" applyAlignment="1" applyProtection="1">
      <alignment horizontal="left" vertical="center"/>
      <protection locked="0"/>
    </xf>
    <xf numFmtId="0" fontId="8" fillId="3" borderId="110" xfId="0" applyFont="1" applyFill="1" applyBorder="1" applyAlignment="1" applyProtection="1">
      <alignment horizontal="left" vertical="center"/>
      <protection locked="0"/>
    </xf>
    <xf numFmtId="0" fontId="8" fillId="3" borderId="20"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left" vertical="center" wrapText="1"/>
      <protection locked="0"/>
    </xf>
    <xf numFmtId="0" fontId="8" fillId="3" borderId="21" xfId="0" applyFont="1" applyFill="1" applyBorder="1" applyAlignment="1" applyProtection="1">
      <alignment horizontal="left" vertical="center" wrapText="1"/>
      <protection locked="0"/>
    </xf>
    <xf numFmtId="0" fontId="11" fillId="2" borderId="10" xfId="0" applyFont="1" applyFill="1" applyBorder="1" applyAlignment="1">
      <alignment horizontal="left" vertical="center"/>
    </xf>
    <xf numFmtId="0" fontId="8" fillId="3" borderId="111" xfId="0" applyFont="1" applyFill="1" applyBorder="1" applyAlignment="1" applyProtection="1">
      <alignment horizontal="left" vertical="center" wrapText="1"/>
      <protection locked="0"/>
    </xf>
    <xf numFmtId="0" fontId="8" fillId="3" borderId="16" xfId="0" applyFont="1" applyFill="1" applyBorder="1" applyAlignment="1" applyProtection="1">
      <alignment horizontal="left" vertical="center" wrapText="1"/>
      <protection locked="0"/>
    </xf>
    <xf numFmtId="0" fontId="8" fillId="3" borderId="109" xfId="0" applyFont="1" applyFill="1" applyBorder="1" applyAlignment="1" applyProtection="1">
      <alignment horizontal="left" vertical="center" wrapText="1"/>
      <protection locked="0"/>
    </xf>
    <xf numFmtId="0" fontId="8" fillId="3" borderId="111" xfId="0" applyFont="1" applyFill="1" applyBorder="1" applyAlignment="1" applyProtection="1">
      <alignment horizontal="right" vertical="center"/>
      <protection locked="0"/>
    </xf>
    <xf numFmtId="0" fontId="8" fillId="3" borderId="179" xfId="0" applyFont="1" applyFill="1" applyBorder="1" applyAlignment="1" applyProtection="1">
      <alignment horizontal="right" vertical="center"/>
      <protection locked="0"/>
    </xf>
    <xf numFmtId="0" fontId="8" fillId="3" borderId="180" xfId="0" applyFont="1" applyFill="1" applyBorder="1" applyAlignment="1" applyProtection="1">
      <alignment horizontal="right" vertical="center"/>
      <protection locked="0"/>
    </xf>
    <xf numFmtId="0" fontId="11" fillId="2" borderId="1" xfId="0" applyFont="1" applyFill="1" applyBorder="1" applyAlignment="1">
      <alignment horizontal="left" vertical="center"/>
    </xf>
    <xf numFmtId="0" fontId="8" fillId="2" borderId="2" xfId="0" applyFont="1" applyFill="1" applyBorder="1" applyAlignment="1">
      <alignment horizontal="center" vertical="center" wrapText="1"/>
    </xf>
    <xf numFmtId="0" fontId="8" fillId="3" borderId="117" xfId="0" applyFont="1" applyFill="1" applyBorder="1" applyAlignment="1" applyProtection="1">
      <alignment horizontal="left" vertical="center"/>
      <protection locked="0"/>
    </xf>
    <xf numFmtId="0" fontId="8" fillId="3" borderId="26" xfId="0" applyFont="1" applyFill="1" applyBorder="1" applyAlignment="1" applyProtection="1">
      <alignment horizontal="left" vertical="center"/>
      <protection locked="0"/>
    </xf>
    <xf numFmtId="0" fontId="8" fillId="3" borderId="129" xfId="0" applyFont="1" applyFill="1" applyBorder="1" applyAlignment="1" applyProtection="1">
      <alignment horizontal="left" vertical="center"/>
      <protection locked="0"/>
    </xf>
    <xf numFmtId="0" fontId="8" fillId="2" borderId="16" xfId="0" applyFont="1" applyFill="1" applyBorder="1" applyAlignment="1">
      <alignment horizontal="center" vertical="center"/>
    </xf>
    <xf numFmtId="177" fontId="8" fillId="4" borderId="122" xfId="0" applyNumberFormat="1" applyFont="1" applyFill="1" applyBorder="1" applyAlignment="1">
      <alignment horizontal="left" vertical="center"/>
    </xf>
    <xf numFmtId="177" fontId="8" fillId="4" borderId="26" xfId="0" applyNumberFormat="1" applyFont="1" applyFill="1" applyBorder="1" applyAlignment="1">
      <alignment horizontal="left" vertical="center"/>
    </xf>
    <xf numFmtId="177" fontId="8" fillId="4" borderId="129" xfId="0" applyNumberFormat="1" applyFont="1" applyFill="1" applyBorder="1" applyAlignment="1">
      <alignment horizontal="left" vertical="center"/>
    </xf>
    <xf numFmtId="0" fontId="8" fillId="3" borderId="152" xfId="0" applyFont="1" applyFill="1" applyBorder="1" applyAlignment="1" applyProtection="1">
      <alignment horizontal="center" vertical="center"/>
      <protection locked="0"/>
    </xf>
    <xf numFmtId="0" fontId="8" fillId="3" borderId="153" xfId="0" applyFont="1" applyFill="1" applyBorder="1" applyAlignment="1" applyProtection="1">
      <alignment horizontal="center" vertical="center"/>
      <protection locked="0"/>
    </xf>
    <xf numFmtId="0" fontId="8" fillId="3" borderId="154" xfId="0" applyFont="1" applyFill="1" applyBorder="1" applyAlignment="1" applyProtection="1">
      <alignment horizontal="center" vertical="center"/>
      <protection locked="0"/>
    </xf>
    <xf numFmtId="0" fontId="4" fillId="2" borderId="1" xfId="0" applyFont="1" applyFill="1" applyBorder="1" applyAlignment="1">
      <alignment horizontal="center" vertical="center"/>
    </xf>
    <xf numFmtId="0" fontId="4" fillId="5" borderId="9" xfId="0" applyFont="1" applyFill="1" applyBorder="1" applyAlignment="1">
      <alignment vertical="center" shrinkToFit="1"/>
    </xf>
    <xf numFmtId="0" fontId="4" fillId="5" borderId="11" xfId="0" applyFont="1" applyFill="1" applyBorder="1" applyAlignment="1">
      <alignment vertical="center" shrinkToFit="1"/>
    </xf>
    <xf numFmtId="0" fontId="29" fillId="5" borderId="26" xfId="0" applyFont="1" applyFill="1" applyBorder="1" applyAlignment="1">
      <alignment horizontal="left"/>
    </xf>
    <xf numFmtId="0" fontId="4" fillId="2" borderId="15" xfId="0" applyFont="1" applyFill="1" applyBorder="1" applyAlignment="1">
      <alignment horizontal="center" vertical="center" wrapText="1"/>
    </xf>
    <xf numFmtId="0" fontId="4" fillId="2" borderId="17"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5" borderId="10" xfId="0" applyFont="1" applyFill="1" applyBorder="1" applyAlignment="1">
      <alignment vertical="center" shrinkToFit="1"/>
    </xf>
    <xf numFmtId="0" fontId="4" fillId="5" borderId="0" xfId="0" applyFont="1" applyFill="1" applyAlignment="1">
      <alignment horizontal="left" wrapText="1"/>
    </xf>
    <xf numFmtId="0" fontId="4" fillId="5" borderId="0" xfId="0" applyFont="1" applyFill="1" applyAlignment="1">
      <alignment horizontal="left"/>
    </xf>
    <xf numFmtId="0" fontId="9" fillId="5" borderId="26" xfId="0" applyFont="1" applyFill="1" applyBorder="1" applyAlignment="1"/>
    <xf numFmtId="0" fontId="29" fillId="5" borderId="26" xfId="0" applyFont="1" applyFill="1" applyBorder="1" applyAlignment="1"/>
    <xf numFmtId="0" fontId="4" fillId="2" borderId="9" xfId="0" applyFont="1" applyFill="1" applyBorder="1" applyAlignment="1">
      <alignment horizontal="center" vertical="center" wrapText="1"/>
    </xf>
    <xf numFmtId="0" fontId="15" fillId="3" borderId="44" xfId="0" applyFont="1" applyFill="1" applyBorder="1" applyAlignment="1" applyProtection="1">
      <alignment horizontal="center" vertical="center"/>
      <protection locked="0"/>
    </xf>
    <xf numFmtId="0" fontId="15" fillId="3" borderId="182" xfId="0" applyFont="1" applyFill="1" applyBorder="1" applyAlignment="1" applyProtection="1">
      <alignment horizontal="center" vertical="center"/>
      <protection locked="0"/>
    </xf>
    <xf numFmtId="0" fontId="15" fillId="3" borderId="151" xfId="0" applyFont="1" applyFill="1" applyBorder="1" applyAlignment="1" applyProtection="1">
      <alignment horizontal="center" vertical="center"/>
      <protection locked="0"/>
    </xf>
    <xf numFmtId="0" fontId="15" fillId="3" borderId="45" xfId="0" applyFont="1" applyFill="1" applyBorder="1" applyAlignment="1" applyProtection="1">
      <alignment horizontal="center" vertical="center"/>
      <protection locked="0"/>
    </xf>
    <xf numFmtId="0" fontId="15" fillId="3" borderId="150" xfId="0" applyFont="1" applyFill="1" applyBorder="1" applyAlignment="1" applyProtection="1">
      <alignment horizontal="center" vertical="center"/>
      <protection locked="0"/>
    </xf>
    <xf numFmtId="0" fontId="18" fillId="2" borderId="15" xfId="0" applyFont="1" applyFill="1" applyBorder="1" applyAlignment="1">
      <alignment horizontal="center" vertical="center"/>
    </xf>
    <xf numFmtId="0" fontId="18" fillId="2" borderId="16" xfId="0" applyFont="1" applyFill="1" applyBorder="1" applyAlignment="1">
      <alignment horizontal="center" vertical="center"/>
    </xf>
    <xf numFmtId="0" fontId="18" fillId="2" borderId="94" xfId="0" applyFont="1" applyFill="1" applyBorder="1" applyAlignment="1">
      <alignment horizontal="center" vertical="center"/>
    </xf>
    <xf numFmtId="0" fontId="18" fillId="2" borderId="5" xfId="0" applyFont="1" applyFill="1" applyBorder="1" applyAlignment="1">
      <alignment horizontal="center" vertical="center"/>
    </xf>
    <xf numFmtId="0" fontId="18" fillId="4" borderId="93" xfId="0" applyFont="1" applyFill="1" applyBorder="1" applyAlignment="1">
      <alignment horizontal="center" vertical="center" wrapText="1"/>
    </xf>
    <xf numFmtId="0" fontId="18" fillId="4" borderId="16" xfId="0" applyFont="1" applyFill="1" applyBorder="1" applyAlignment="1">
      <alignment horizontal="center" vertical="center" wrapText="1"/>
    </xf>
    <xf numFmtId="0" fontId="18" fillId="4" borderId="94"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6" fillId="5" borderId="0" xfId="0" applyFont="1" applyFill="1" applyAlignment="1">
      <alignment horizontal="right" vertical="center"/>
    </xf>
    <xf numFmtId="38" fontId="18" fillId="4" borderId="2" xfId="1" applyFont="1" applyFill="1" applyBorder="1" applyAlignment="1">
      <alignment horizontal="center" vertical="center" wrapText="1"/>
    </xf>
    <xf numFmtId="38" fontId="18" fillId="4" borderId="3" xfId="1" applyFont="1" applyFill="1" applyBorder="1" applyAlignment="1">
      <alignment horizontal="center" vertical="center" wrapText="1"/>
    </xf>
    <xf numFmtId="38" fontId="18" fillId="4" borderId="5" xfId="1" applyFont="1" applyFill="1" applyBorder="1" applyAlignment="1">
      <alignment horizontal="center" vertical="center" wrapText="1"/>
    </xf>
    <xf numFmtId="38" fontId="18" fillId="4" borderId="0" xfId="1" applyFont="1" applyFill="1" applyBorder="1" applyAlignment="1">
      <alignment horizontal="center" vertical="center" wrapText="1"/>
    </xf>
    <xf numFmtId="38" fontId="18" fillId="4" borderId="7" xfId="1" applyFont="1" applyFill="1" applyBorder="1" applyAlignment="1">
      <alignment horizontal="center" vertical="center" wrapText="1"/>
    </xf>
    <xf numFmtId="38" fontId="18" fillId="4" borderId="26" xfId="1" applyFont="1" applyFill="1" applyBorder="1" applyAlignment="1">
      <alignment horizontal="center" vertical="center" wrapText="1"/>
    </xf>
    <xf numFmtId="38" fontId="18" fillId="4" borderId="95" xfId="1" applyFont="1" applyFill="1" applyBorder="1" applyAlignment="1">
      <alignment horizontal="center" vertical="center" wrapText="1"/>
    </xf>
    <xf numFmtId="38" fontId="18" fillId="4" borderId="149" xfId="1" applyFont="1" applyFill="1" applyBorder="1" applyAlignment="1">
      <alignment horizontal="center" vertical="center" wrapText="1"/>
    </xf>
    <xf numFmtId="38" fontId="18" fillId="4" borderId="32" xfId="1" applyFont="1" applyFill="1" applyBorder="1" applyAlignment="1">
      <alignment horizontal="center" vertical="center"/>
    </xf>
    <xf numFmtId="38" fontId="18" fillId="4" borderId="148" xfId="1" applyFont="1" applyFill="1" applyBorder="1" applyAlignment="1">
      <alignment horizontal="center" vertical="center"/>
    </xf>
    <xf numFmtId="38" fontId="18" fillId="4" borderId="136" xfId="1" applyFont="1" applyFill="1" applyBorder="1" applyAlignment="1">
      <alignment horizontal="center" vertical="center"/>
    </xf>
    <xf numFmtId="38" fontId="18" fillId="4" borderId="15" xfId="1" applyFont="1" applyFill="1" applyBorder="1" applyAlignment="1">
      <alignment horizontal="center" vertical="center" textRotation="255" wrapText="1"/>
    </xf>
    <xf numFmtId="38" fontId="18" fillId="4" borderId="16" xfId="1" applyFont="1" applyFill="1" applyBorder="1" applyAlignment="1">
      <alignment horizontal="center" vertical="center" textRotation="255" wrapText="1"/>
    </xf>
    <xf numFmtId="38" fontId="18" fillId="4" borderId="17" xfId="1" applyFont="1" applyFill="1" applyBorder="1" applyAlignment="1">
      <alignment horizontal="center" vertical="center" textRotation="255" wrapText="1"/>
    </xf>
    <xf numFmtId="38" fontId="26" fillId="4" borderId="2" xfId="1" applyFont="1" applyFill="1" applyBorder="1" applyAlignment="1">
      <alignment horizontal="center" vertical="center" wrapText="1"/>
    </xf>
    <xf numFmtId="38" fontId="26" fillId="4" borderId="3" xfId="1" applyFont="1" applyFill="1" applyBorder="1" applyAlignment="1">
      <alignment horizontal="center" vertical="center" wrapText="1"/>
    </xf>
    <xf numFmtId="38" fontId="26" fillId="4" borderId="5" xfId="1" applyFont="1" applyFill="1" applyBorder="1" applyAlignment="1">
      <alignment horizontal="center" vertical="center" wrapText="1"/>
    </xf>
    <xf numFmtId="38" fontId="26" fillId="4" borderId="0" xfId="1" applyFont="1" applyFill="1" applyBorder="1" applyAlignment="1">
      <alignment horizontal="center" vertical="center" wrapText="1"/>
    </xf>
    <xf numFmtId="38" fontId="26" fillId="4" borderId="7" xfId="1" applyFont="1" applyFill="1" applyBorder="1" applyAlignment="1">
      <alignment horizontal="center" vertical="center" wrapText="1"/>
    </xf>
    <xf numFmtId="38" fontId="26" fillId="4" borderId="8" xfId="1" applyFont="1" applyFill="1" applyBorder="1" applyAlignment="1">
      <alignment horizontal="center" vertical="center" wrapText="1"/>
    </xf>
    <xf numFmtId="38" fontId="18" fillId="4" borderId="1" xfId="1" applyFont="1" applyFill="1" applyBorder="1" applyAlignment="1">
      <alignment horizontal="center" vertical="center" textRotation="255" wrapText="1"/>
    </xf>
    <xf numFmtId="38" fontId="18" fillId="4" borderId="17" xfId="1" applyFont="1" applyFill="1" applyBorder="1" applyAlignment="1">
      <alignment horizontal="center" vertical="center" wrapText="1"/>
    </xf>
    <xf numFmtId="38" fontId="21" fillId="5" borderId="0" xfId="1" applyFont="1" applyFill="1" applyAlignment="1">
      <alignment horizontal="center" vertical="center"/>
    </xf>
    <xf numFmtId="38" fontId="3" fillId="5" borderId="0" xfId="1" applyFont="1" applyFill="1" applyAlignment="1">
      <alignment horizontal="left" vertical="center" wrapText="1"/>
    </xf>
    <xf numFmtId="38" fontId="3" fillId="5" borderId="0" xfId="1" applyFont="1" applyFill="1" applyAlignment="1">
      <alignment horizontal="left" vertical="center"/>
    </xf>
    <xf numFmtId="38" fontId="8" fillId="2" borderId="2" xfId="1" applyFont="1" applyFill="1" applyBorder="1" applyAlignment="1">
      <alignment horizontal="center" vertical="center"/>
    </xf>
    <xf numFmtId="38" fontId="8" fillId="2" borderId="3" xfId="1" applyFont="1" applyFill="1" applyBorder="1" applyAlignment="1">
      <alignment horizontal="center" vertical="center"/>
    </xf>
    <xf numFmtId="38" fontId="8" fillId="2" borderId="4" xfId="1" applyFont="1" applyFill="1" applyBorder="1" applyAlignment="1">
      <alignment horizontal="center" vertical="center"/>
    </xf>
    <xf numFmtId="38" fontId="8" fillId="2" borderId="5" xfId="1" applyFont="1" applyFill="1" applyBorder="1" applyAlignment="1">
      <alignment horizontal="center" vertical="center"/>
    </xf>
    <xf numFmtId="38" fontId="8" fillId="2" borderId="0" xfId="1" applyFont="1" applyFill="1" applyBorder="1" applyAlignment="1">
      <alignment horizontal="center" vertical="center"/>
    </xf>
    <xf numFmtId="38" fontId="8" fillId="2" borderId="6" xfId="1" applyFont="1" applyFill="1" applyBorder="1" applyAlignment="1">
      <alignment horizontal="center" vertical="center"/>
    </xf>
    <xf numFmtId="38" fontId="8" fillId="2" borderId="1" xfId="1" applyFont="1" applyFill="1" applyBorder="1" applyAlignment="1">
      <alignment horizontal="center" vertical="center"/>
    </xf>
    <xf numFmtId="38" fontId="8" fillId="2" borderId="15" xfId="1" applyFont="1" applyFill="1" applyBorder="1" applyAlignment="1">
      <alignment horizontal="center" vertical="center"/>
    </xf>
    <xf numFmtId="186" fontId="8" fillId="2" borderId="1" xfId="1" applyNumberFormat="1" applyFont="1" applyFill="1" applyBorder="1" applyAlignment="1">
      <alignment horizontal="center" vertical="center"/>
    </xf>
    <xf numFmtId="38" fontId="8" fillId="2" borderId="29" xfId="1" applyFont="1" applyFill="1" applyBorder="1" applyAlignment="1">
      <alignment horizontal="center" vertical="center"/>
    </xf>
    <xf numFmtId="38" fontId="8" fillId="2" borderId="82" xfId="1" applyFont="1" applyFill="1" applyBorder="1" applyAlignment="1">
      <alignment horizontal="center" vertical="center"/>
    </xf>
    <xf numFmtId="0" fontId="8" fillId="4" borderId="17"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28" fillId="0" borderId="39" xfId="0" applyFont="1" applyBorder="1" applyAlignment="1" applyProtection="1">
      <alignment horizontal="left" vertical="center" wrapText="1"/>
      <protection locked="0"/>
    </xf>
    <xf numFmtId="0" fontId="28" fillId="0" borderId="78" xfId="0" applyFont="1" applyBorder="1" applyAlignment="1" applyProtection="1">
      <alignment horizontal="left" vertical="center" wrapText="1"/>
      <protection locked="0"/>
    </xf>
    <xf numFmtId="0" fontId="28" fillId="0" borderId="40" xfId="0" applyFont="1" applyBorder="1" applyAlignment="1" applyProtection="1">
      <alignment horizontal="left" vertical="center" wrapText="1"/>
      <protection locked="0"/>
    </xf>
    <xf numFmtId="0" fontId="3" fillId="5" borderId="0" xfId="0" applyFont="1" applyFill="1" applyAlignment="1">
      <alignment horizontal="left" vertical="center" wrapText="1"/>
    </xf>
    <xf numFmtId="0" fontId="14" fillId="5" borderId="0" xfId="0" applyFont="1" applyFill="1" applyAlignment="1">
      <alignment horizontal="left" vertical="center" wrapText="1"/>
    </xf>
    <xf numFmtId="0" fontId="28" fillId="3" borderId="33" xfId="0" applyFont="1" applyFill="1" applyBorder="1" applyAlignment="1" applyProtection="1">
      <alignment horizontal="left" vertical="center"/>
      <protection locked="0"/>
    </xf>
    <xf numFmtId="0" fontId="28" fillId="3" borderId="77" xfId="0" applyFont="1" applyFill="1" applyBorder="1" applyAlignment="1" applyProtection="1">
      <alignment horizontal="left" vertical="center"/>
      <protection locked="0"/>
    </xf>
    <xf numFmtId="0" fontId="28" fillId="3" borderId="34" xfId="0" applyFont="1" applyFill="1" applyBorder="1" applyAlignment="1" applyProtection="1">
      <alignment horizontal="left" vertical="center"/>
      <protection locked="0"/>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28" fillId="0" borderId="35" xfId="0" applyFont="1" applyBorder="1" applyAlignment="1" applyProtection="1">
      <alignment horizontal="left" vertical="center" wrapText="1"/>
      <protection locked="0"/>
    </xf>
    <xf numFmtId="0" fontId="28" fillId="0" borderId="74" xfId="0" applyFont="1" applyBorder="1" applyAlignment="1" applyProtection="1">
      <alignment horizontal="left" vertical="center" wrapText="1"/>
      <protection locked="0"/>
    </xf>
    <xf numFmtId="0" fontId="28" fillId="0" borderId="36" xfId="0" applyFont="1" applyBorder="1" applyAlignment="1" applyProtection="1">
      <alignment horizontal="left" vertical="center" wrapText="1"/>
      <protection locked="0"/>
    </xf>
    <xf numFmtId="0" fontId="8" fillId="4" borderId="12" xfId="0" applyFont="1" applyFill="1" applyBorder="1" applyAlignment="1">
      <alignment horizontal="center" vertical="center" wrapText="1"/>
    </xf>
    <xf numFmtId="0" fontId="8" fillId="4" borderId="63" xfId="0" applyFont="1" applyFill="1" applyBorder="1" applyAlignment="1">
      <alignment horizontal="center" vertical="center" wrapText="1"/>
    </xf>
    <xf numFmtId="0" fontId="28" fillId="0" borderId="37" xfId="0" applyFont="1" applyBorder="1" applyAlignment="1" applyProtection="1">
      <alignment horizontal="left" vertical="center" wrapText="1"/>
      <protection locked="0"/>
    </xf>
    <xf numFmtId="0" fontId="28" fillId="0" borderId="75" xfId="0" applyFont="1" applyBorder="1" applyAlignment="1" applyProtection="1">
      <alignment horizontal="left" vertical="center" wrapText="1"/>
      <protection locked="0"/>
    </xf>
    <xf numFmtId="0" fontId="28" fillId="0" borderId="38" xfId="0" applyFont="1" applyBorder="1" applyAlignment="1" applyProtection="1">
      <alignment horizontal="left" vertical="center" wrapText="1"/>
      <protection locked="0"/>
    </xf>
    <xf numFmtId="0" fontId="8" fillId="4" borderId="56" xfId="0" applyFont="1" applyFill="1" applyBorder="1" applyAlignment="1">
      <alignment horizontal="center" vertical="center" wrapText="1"/>
    </xf>
    <xf numFmtId="0" fontId="8" fillId="4" borderId="141" xfId="0" applyFont="1" applyFill="1" applyBorder="1" applyAlignment="1">
      <alignment horizontal="center" vertical="center" wrapText="1"/>
    </xf>
    <xf numFmtId="0" fontId="5" fillId="5" borderId="0" xfId="0" applyFont="1" applyFill="1" applyAlignment="1">
      <alignment horizontal="left" vertical="center"/>
    </xf>
    <xf numFmtId="0" fontId="8" fillId="4" borderId="9" xfId="0" applyFont="1" applyFill="1" applyBorder="1" applyAlignment="1">
      <alignment horizontal="left" vertical="center" wrapText="1"/>
    </xf>
    <xf numFmtId="0" fontId="8" fillId="4" borderId="10" xfId="0" applyFont="1" applyFill="1" applyBorder="1" applyAlignment="1">
      <alignment horizontal="left" vertical="center" wrapText="1"/>
    </xf>
    <xf numFmtId="38" fontId="28" fillId="3" borderId="18" xfId="1" applyFont="1" applyFill="1" applyBorder="1" applyAlignment="1" applyProtection="1">
      <alignment horizontal="right" vertical="center"/>
      <protection locked="0"/>
    </xf>
    <xf numFmtId="38" fontId="28" fillId="3" borderId="19" xfId="1" applyFont="1" applyFill="1" applyBorder="1" applyAlignment="1" applyProtection="1">
      <alignment horizontal="right" vertical="center"/>
      <protection locked="0"/>
    </xf>
    <xf numFmtId="38" fontId="8" fillId="5" borderId="3" xfId="1" applyFont="1" applyFill="1" applyBorder="1" applyAlignment="1">
      <alignment horizontal="center" vertical="center"/>
    </xf>
    <xf numFmtId="38" fontId="8" fillId="5" borderId="4" xfId="1" applyFont="1" applyFill="1" applyBorder="1" applyAlignment="1">
      <alignment horizontal="center" vertical="center"/>
    </xf>
    <xf numFmtId="38" fontId="8" fillId="5" borderId="0" xfId="1" applyFont="1" applyFill="1" applyBorder="1" applyAlignment="1">
      <alignment horizontal="center" vertical="center"/>
    </xf>
    <xf numFmtId="38" fontId="8" fillId="5" borderId="6" xfId="1" applyFont="1" applyFill="1" applyBorder="1" applyAlignment="1">
      <alignment horizontal="center" vertical="center"/>
    </xf>
    <xf numFmtId="38" fontId="8" fillId="5" borderId="26" xfId="1" applyFont="1" applyFill="1" applyBorder="1" applyAlignment="1">
      <alignment horizontal="center" vertical="center"/>
    </xf>
    <xf numFmtId="38" fontId="8" fillId="5" borderId="8" xfId="1" applyFont="1" applyFill="1" applyBorder="1" applyAlignment="1">
      <alignment horizontal="center" vertical="center"/>
    </xf>
    <xf numFmtId="0" fontId="8" fillId="4" borderId="3" xfId="0" applyFont="1" applyFill="1" applyBorder="1" applyAlignment="1">
      <alignment horizontal="left" vertical="center" wrapText="1"/>
    </xf>
    <xf numFmtId="0" fontId="8" fillId="4" borderId="52" xfId="0" applyFont="1" applyFill="1" applyBorder="1" applyAlignment="1">
      <alignment horizontal="left" vertical="center" wrapText="1"/>
    </xf>
    <xf numFmtId="38" fontId="8" fillId="0" borderId="20" xfId="1" applyFont="1" applyFill="1" applyBorder="1" applyAlignment="1" applyProtection="1">
      <alignment horizontal="right" vertical="center"/>
    </xf>
    <xf numFmtId="38" fontId="8" fillId="0" borderId="21" xfId="1" applyFont="1" applyFill="1" applyBorder="1" applyAlignment="1" applyProtection="1">
      <alignment horizontal="right" vertical="center"/>
    </xf>
    <xf numFmtId="0" fontId="8" fillId="4" borderId="26" xfId="0" applyFont="1" applyFill="1" applyBorder="1" applyAlignment="1">
      <alignment horizontal="right" vertical="center" wrapText="1"/>
    </xf>
    <xf numFmtId="0" fontId="8" fillId="4" borderId="129" xfId="0" applyFont="1" applyFill="1" applyBorder="1" applyAlignment="1">
      <alignment horizontal="right" vertical="center" wrapText="1"/>
    </xf>
    <xf numFmtId="0" fontId="8" fillId="3" borderId="33" xfId="0" applyFont="1" applyFill="1" applyBorder="1" applyAlignment="1" applyProtection="1">
      <alignment horizontal="left" vertical="center" wrapText="1"/>
      <protection locked="0"/>
    </xf>
    <xf numFmtId="0" fontId="8" fillId="3" borderId="34" xfId="0" applyFont="1" applyFill="1" applyBorder="1" applyAlignment="1" applyProtection="1">
      <alignment horizontal="left" vertical="center" wrapText="1"/>
      <protection locked="0"/>
    </xf>
    <xf numFmtId="38" fontId="28" fillId="3" borderId="20" xfId="1" applyFont="1" applyFill="1" applyBorder="1" applyAlignment="1" applyProtection="1">
      <alignment horizontal="right" vertical="center"/>
      <protection locked="0"/>
    </xf>
    <xf numFmtId="38" fontId="28" fillId="3" borderId="21" xfId="1" applyFont="1" applyFill="1" applyBorder="1" applyAlignment="1" applyProtection="1">
      <alignment horizontal="right" vertical="center"/>
      <protection locked="0"/>
    </xf>
    <xf numFmtId="0" fontId="8" fillId="4" borderId="30" xfId="0" applyFont="1" applyFill="1" applyBorder="1" applyAlignment="1">
      <alignment horizontal="left" vertical="center" wrapText="1"/>
    </xf>
    <xf numFmtId="0" fontId="8" fillId="4" borderId="132" xfId="0" applyFont="1" applyFill="1" applyBorder="1" applyAlignment="1">
      <alignment horizontal="left" vertical="center" wrapText="1"/>
    </xf>
    <xf numFmtId="0" fontId="8" fillId="4" borderId="132" xfId="0" applyFont="1" applyFill="1" applyBorder="1" applyAlignment="1">
      <alignment horizontal="right" vertical="center" wrapText="1"/>
    </xf>
    <xf numFmtId="0" fontId="8" fillId="4" borderId="61" xfId="0" applyFont="1" applyFill="1" applyBorder="1" applyAlignment="1">
      <alignment horizontal="right" vertical="center" wrapText="1"/>
    </xf>
    <xf numFmtId="0" fontId="8" fillId="3" borderId="42" xfId="0" applyFont="1" applyFill="1" applyBorder="1" applyAlignment="1" applyProtection="1">
      <alignment horizontal="left" vertical="center" wrapText="1"/>
      <protection locked="0"/>
    </xf>
    <xf numFmtId="0" fontId="8" fillId="3" borderId="43" xfId="0" applyFont="1" applyFill="1" applyBorder="1" applyAlignment="1" applyProtection="1">
      <alignment horizontal="left" vertical="center" wrapText="1"/>
      <protection locked="0"/>
    </xf>
    <xf numFmtId="38" fontId="8" fillId="3" borderId="143" xfId="1" applyFont="1" applyFill="1" applyBorder="1" applyAlignment="1" applyProtection="1">
      <alignment horizontal="right" vertical="center"/>
      <protection locked="0"/>
    </xf>
    <xf numFmtId="38" fontId="8" fillId="3" borderId="140" xfId="1" applyFont="1" applyFill="1" applyBorder="1" applyAlignment="1" applyProtection="1">
      <alignment horizontal="right" vertical="center"/>
      <protection locked="0"/>
    </xf>
    <xf numFmtId="0" fontId="8" fillId="4" borderId="26" xfId="0" applyFont="1" applyFill="1" applyBorder="1" applyAlignment="1">
      <alignment horizontal="center" vertical="center" wrapText="1"/>
    </xf>
    <xf numFmtId="38" fontId="8" fillId="5" borderId="142" xfId="1" applyFont="1" applyFill="1" applyBorder="1" applyAlignment="1">
      <alignment horizontal="right" vertical="center"/>
    </xf>
    <xf numFmtId="38" fontId="8" fillId="5" borderId="28" xfId="1" applyFont="1" applyFill="1" applyBorder="1" applyAlignment="1">
      <alignment horizontal="right" vertical="center"/>
    </xf>
    <xf numFmtId="0" fontId="8"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132" xfId="0" applyFont="1" applyFill="1" applyBorder="1" applyAlignment="1">
      <alignment horizontal="center" vertical="center" wrapText="1"/>
    </xf>
    <xf numFmtId="0" fontId="8" fillId="4" borderId="133" xfId="0" applyFont="1" applyFill="1" applyBorder="1" applyAlignment="1">
      <alignment horizontal="center" vertical="center" wrapText="1"/>
    </xf>
    <xf numFmtId="0" fontId="8" fillId="4" borderId="32" xfId="0" applyFont="1" applyFill="1" applyBorder="1" applyAlignment="1">
      <alignment horizontal="center" vertical="center"/>
    </xf>
    <xf numFmtId="0" fontId="8" fillId="4" borderId="148" xfId="0" applyFont="1" applyFill="1" applyBorder="1" applyAlignment="1">
      <alignment horizontal="center" vertical="center"/>
    </xf>
    <xf numFmtId="0" fontId="8" fillId="4" borderId="136" xfId="0" applyFont="1" applyFill="1" applyBorder="1" applyAlignment="1">
      <alignment horizontal="center" vertical="center"/>
    </xf>
    <xf numFmtId="0" fontId="8" fillId="2" borderId="79" xfId="0" applyFont="1" applyFill="1" applyBorder="1" applyAlignment="1">
      <alignment horizontal="center" vertical="center"/>
    </xf>
    <xf numFmtId="0" fontId="12" fillId="4" borderId="15" xfId="0" applyFont="1" applyFill="1" applyBorder="1" applyAlignment="1">
      <alignment horizontal="center" vertical="center" textRotation="255" wrapText="1"/>
    </xf>
    <xf numFmtId="0" fontId="12" fillId="4" borderId="17" xfId="0" applyFont="1" applyFill="1" applyBorder="1" applyAlignment="1">
      <alignment horizontal="center" vertical="center" textRotation="255" wrapText="1"/>
    </xf>
    <xf numFmtId="0" fontId="12" fillId="4" borderId="9"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8" fillId="4" borderId="15" xfId="0" applyFont="1" applyFill="1" applyBorder="1" applyAlignment="1">
      <alignment horizontal="center" vertical="center" textRotation="255" wrapText="1"/>
    </xf>
    <xf numFmtId="0" fontId="8" fillId="4" borderId="16" xfId="0" applyFont="1" applyFill="1" applyBorder="1" applyAlignment="1">
      <alignment horizontal="center" vertical="center" textRotation="255" wrapText="1"/>
    </xf>
    <xf numFmtId="0" fontId="8" fillId="4" borderId="17" xfId="0" applyFont="1" applyFill="1" applyBorder="1" applyAlignment="1">
      <alignment horizontal="center" vertical="center" textRotation="255" wrapText="1"/>
    </xf>
    <xf numFmtId="0" fontId="8" fillId="4" borderId="1" xfId="0" applyFont="1" applyFill="1" applyBorder="1" applyAlignment="1">
      <alignment horizontal="center" vertical="center" textRotation="255" wrapText="1"/>
    </xf>
    <xf numFmtId="0" fontId="26" fillId="4" borderId="0" xfId="0" applyFont="1" applyFill="1" applyAlignment="1">
      <alignment horizontal="left" vertical="center" wrapText="1"/>
    </xf>
    <xf numFmtId="0" fontId="50" fillId="4" borderId="0" xfId="0" applyFont="1" applyFill="1" applyAlignment="1">
      <alignment horizontal="left" vertical="center"/>
    </xf>
    <xf numFmtId="0" fontId="24" fillId="5" borderId="26" xfId="0" applyFont="1" applyFill="1" applyBorder="1" applyAlignment="1">
      <alignment horizontal="left" wrapText="1"/>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7"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8" xfId="0" applyFont="1" applyFill="1" applyBorder="1" applyAlignment="1">
      <alignment horizontal="center" vertical="center"/>
    </xf>
    <xf numFmtId="0" fontId="15" fillId="2" borderId="1" xfId="0" applyFont="1" applyFill="1" applyBorder="1" applyAlignment="1">
      <alignment horizontal="center" vertical="center" wrapText="1"/>
    </xf>
    <xf numFmtId="0" fontId="15" fillId="2" borderId="15" xfId="0" applyFont="1" applyFill="1" applyBorder="1" applyAlignment="1">
      <alignment horizontal="center" vertical="center"/>
    </xf>
    <xf numFmtId="38" fontId="8" fillId="4" borderId="9" xfId="1" applyFont="1" applyFill="1" applyBorder="1" applyAlignment="1">
      <alignment horizontal="center" vertical="center" wrapText="1"/>
    </xf>
    <xf numFmtId="38" fontId="8" fillId="4" borderId="11" xfId="1" applyFont="1" applyFill="1" applyBorder="1" applyAlignment="1">
      <alignment horizontal="center" vertical="center" wrapText="1"/>
    </xf>
    <xf numFmtId="0" fontId="36" fillId="3" borderId="159" xfId="0" applyFont="1" applyFill="1" applyBorder="1" applyAlignment="1" applyProtection="1">
      <alignment horizontal="left" vertical="center"/>
      <protection locked="0"/>
    </xf>
    <xf numFmtId="0" fontId="36" fillId="3" borderId="177" xfId="0" applyFont="1" applyFill="1" applyBorder="1" applyAlignment="1" applyProtection="1">
      <alignment horizontal="left" vertical="center"/>
      <protection locked="0"/>
    </xf>
    <xf numFmtId="0" fontId="36" fillId="0" borderId="15" xfId="0" applyFont="1" applyBorder="1" applyAlignment="1">
      <alignment vertical="center" wrapText="1"/>
    </xf>
    <xf numFmtId="0" fontId="36" fillId="0" borderId="16" xfId="0" applyFont="1" applyBorder="1" applyAlignment="1">
      <alignment vertical="center" wrapText="1"/>
    </xf>
    <xf numFmtId="0" fontId="36" fillId="0" borderId="160" xfId="0" applyFont="1" applyBorder="1" applyAlignment="1">
      <alignment vertical="center" wrapText="1"/>
    </xf>
    <xf numFmtId="0" fontId="36" fillId="3" borderId="1" xfId="0" applyFont="1" applyFill="1" applyBorder="1" applyAlignment="1" applyProtection="1">
      <alignment horizontal="left" vertical="center"/>
      <protection locked="0"/>
    </xf>
    <xf numFmtId="0" fontId="36" fillId="3" borderId="21" xfId="0" applyFont="1" applyFill="1" applyBorder="1" applyAlignment="1" applyProtection="1">
      <alignment horizontal="left" vertical="center"/>
      <protection locked="0"/>
    </xf>
    <xf numFmtId="0" fontId="36" fillId="2" borderId="158" xfId="0" applyFont="1" applyFill="1" applyBorder="1" applyAlignment="1">
      <alignment horizontal="center" vertical="center"/>
    </xf>
    <xf numFmtId="0" fontId="36" fillId="2" borderId="19" xfId="0" applyFont="1" applyFill="1" applyBorder="1" applyAlignment="1">
      <alignment horizontal="center" vertical="center"/>
    </xf>
    <xf numFmtId="0" fontId="36" fillId="0" borderId="1" xfId="0" applyFont="1" applyBorder="1" applyAlignment="1">
      <alignment horizontal="left" vertical="center" wrapText="1"/>
    </xf>
    <xf numFmtId="0" fontId="37" fillId="5" borderId="0" xfId="0" applyFont="1" applyFill="1" applyAlignment="1">
      <alignment horizontal="center"/>
    </xf>
    <xf numFmtId="0" fontId="43" fillId="5" borderId="0" xfId="0" applyFont="1" applyFill="1" applyAlignment="1">
      <alignment horizontal="center"/>
    </xf>
    <xf numFmtId="0" fontId="34" fillId="5" borderId="178" xfId="0" applyFont="1" applyFill="1" applyBorder="1" applyAlignment="1">
      <alignment horizontal="left" vertical="center" wrapText="1"/>
    </xf>
    <xf numFmtId="0" fontId="36" fillId="2" borderId="1" xfId="0" applyFont="1" applyFill="1" applyBorder="1" applyAlignment="1">
      <alignment horizontal="center" vertical="center"/>
    </xf>
    <xf numFmtId="0" fontId="36" fillId="2" borderId="21" xfId="0" applyFont="1" applyFill="1" applyBorder="1" applyAlignment="1">
      <alignment horizontal="center" vertical="center"/>
    </xf>
    <xf numFmtId="0" fontId="36" fillId="0" borderId="1" xfId="0" applyFont="1" applyBorder="1" applyAlignment="1">
      <alignment horizontal="left" vertical="center"/>
    </xf>
    <xf numFmtId="0" fontId="36" fillId="0" borderId="21" xfId="0" applyFont="1" applyBorder="1" applyAlignment="1">
      <alignment horizontal="left" vertical="center"/>
    </xf>
    <xf numFmtId="0" fontId="46" fillId="0" borderId="1" xfId="0" applyFont="1" applyBorder="1" applyAlignment="1">
      <alignment horizontal="left" vertical="center" wrapText="1"/>
    </xf>
    <xf numFmtId="0" fontId="46" fillId="0" borderId="21" xfId="0" applyFont="1" applyBorder="1" applyAlignment="1">
      <alignment horizontal="left" vertical="center"/>
    </xf>
    <xf numFmtId="0" fontId="46" fillId="0" borderId="15" xfId="0" applyFont="1" applyBorder="1" applyAlignment="1">
      <alignment horizontal="left" vertical="center" wrapText="1"/>
    </xf>
    <xf numFmtId="0" fontId="46" fillId="0" borderId="51" xfId="0" applyFont="1" applyBorder="1" applyAlignment="1">
      <alignment horizontal="left" vertical="center"/>
    </xf>
    <xf numFmtId="0" fontId="36" fillId="0" borderId="15" xfId="0" applyFont="1" applyBorder="1" applyAlignment="1">
      <alignment horizontal="left" vertical="center"/>
    </xf>
    <xf numFmtId="0" fontId="36" fillId="0" borderId="51" xfId="0" applyFont="1" applyBorder="1" applyAlignment="1">
      <alignment horizontal="left" vertical="center"/>
    </xf>
  </cellXfs>
  <cellStyles count="2">
    <cellStyle name="桁区切り" xfId="1" builtinId="6"/>
    <cellStyle name="標準" xfId="0" builtinId="0"/>
  </cellStyles>
  <dxfs count="115">
    <dxf>
      <fill>
        <patternFill patternType="lightUp">
          <fgColor theme="1"/>
        </patternFill>
      </fill>
    </dxf>
    <dxf>
      <fill>
        <patternFill>
          <bgColor theme="7" tint="0.79998168889431442"/>
        </patternFill>
      </fill>
    </dxf>
    <dxf>
      <fill>
        <patternFill>
          <bgColor theme="7" tint="0.79998168889431442"/>
        </patternFill>
      </fill>
    </dxf>
    <dxf>
      <fill>
        <patternFill patternType="darkGrid">
          <fgColor theme="1" tint="0.499984740745262"/>
        </patternFill>
      </fill>
    </dxf>
    <dxf>
      <fill>
        <patternFill patternType="darkGrid">
          <fgColor theme="1" tint="0.499984740745262"/>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
      <fill>
        <patternFill patternType="lightUp">
          <fgColor theme="1"/>
          <bgColor theme="0"/>
        </patternFill>
      </fill>
    </dxf>
    <dxf>
      <fill>
        <patternFill patternType="lightUp">
          <fgColor auto="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fgColor theme="1"/>
          <bgColor auto="1"/>
        </patternFill>
      </fill>
    </dxf>
    <dxf>
      <fill>
        <patternFill patternType="lightUp">
          <fgColor theme="1"/>
          <bgColor theme="0"/>
        </patternFill>
      </fill>
    </dxf>
    <dxf>
      <fill>
        <patternFill patternType="lightUp">
          <fgColor theme="1"/>
          <bgColor theme="0"/>
        </patternFill>
      </fill>
    </dxf>
    <dxf>
      <fill>
        <patternFill patternType="lightUp">
          <fgColor theme="1"/>
          <bgColor theme="0"/>
        </patternFill>
      </fill>
    </dxf>
    <dxf>
      <fill>
        <patternFill patternType="lightUp">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A654E-12D5-4FB4-B339-61FE9D46C587}">
  <sheetPr codeName="Sheet1">
    <pageSetUpPr fitToPage="1"/>
  </sheetPr>
  <dimension ref="A1:AC50"/>
  <sheetViews>
    <sheetView tabSelected="1"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1</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KaF8ykVEMxDxlMGWS2J42sSovPOozfnqD/M6Ql/d4he8+0cLqWoryaAgovm9hYVrQt2wCHxXSvSPeVgiViHuEg==" saltValue="LdFdZeLDQ2W2GDUg3lZAEA=="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B36:C37"/>
    <mergeCell ref="G36:L36"/>
    <mergeCell ref="C38:C45"/>
    <mergeCell ref="G38:H38"/>
    <mergeCell ref="I38:L38"/>
    <mergeCell ref="E41:F41"/>
    <mergeCell ref="G41:L41"/>
    <mergeCell ref="E46:F46"/>
    <mergeCell ref="E45:F45"/>
    <mergeCell ref="G45:L45"/>
    <mergeCell ref="E39:F39"/>
    <mergeCell ref="G39:L39"/>
    <mergeCell ref="E40:F40"/>
    <mergeCell ref="G40:L40"/>
    <mergeCell ref="D41:D42"/>
    <mergeCell ref="E36:F36"/>
    <mergeCell ref="E37:F37"/>
    <mergeCell ref="G37:L37"/>
    <mergeCell ref="E38:F38"/>
    <mergeCell ref="D39:D40"/>
    <mergeCell ref="D14:D15"/>
    <mergeCell ref="E14:F14"/>
    <mergeCell ref="G14:L14"/>
    <mergeCell ref="E29:F29"/>
    <mergeCell ref="G29:L29"/>
    <mergeCell ref="E15:F15"/>
    <mergeCell ref="G15:H15"/>
    <mergeCell ref="J15:K15"/>
    <mergeCell ref="E23:F23"/>
    <mergeCell ref="E24:F24"/>
    <mergeCell ref="E25:F25"/>
    <mergeCell ref="E19:F19"/>
    <mergeCell ref="G19:L19"/>
    <mergeCell ref="E20:F20"/>
    <mergeCell ref="E21:F21"/>
    <mergeCell ref="E22:F22"/>
    <mergeCell ref="E26:F26"/>
    <mergeCell ref="E27:F27"/>
    <mergeCell ref="G27:L27"/>
    <mergeCell ref="E28:F28"/>
    <mergeCell ref="G28:L28"/>
    <mergeCell ref="G9:L9"/>
    <mergeCell ref="E10:F10"/>
    <mergeCell ref="G10:L10"/>
    <mergeCell ref="E16:F16"/>
    <mergeCell ref="G16:L16"/>
    <mergeCell ref="E17:F17"/>
    <mergeCell ref="G17:L17"/>
    <mergeCell ref="E18:F18"/>
    <mergeCell ref="G18:L18"/>
    <mergeCell ref="G1:L1"/>
    <mergeCell ref="G2:L2"/>
    <mergeCell ref="A3:L3"/>
    <mergeCell ref="M3:X3"/>
    <mergeCell ref="A5:C5"/>
    <mergeCell ref="F5:L5"/>
    <mergeCell ref="E11:F11"/>
    <mergeCell ref="G11:H11"/>
    <mergeCell ref="I11:L11"/>
    <mergeCell ref="A8:C22"/>
    <mergeCell ref="G20:L20"/>
    <mergeCell ref="G21:L21"/>
    <mergeCell ref="G22:L22"/>
    <mergeCell ref="D12:D13"/>
    <mergeCell ref="E12:F12"/>
    <mergeCell ref="G12:L12"/>
    <mergeCell ref="E13:F13"/>
    <mergeCell ref="G13:L13"/>
    <mergeCell ref="A7:D7"/>
    <mergeCell ref="E7:F7"/>
    <mergeCell ref="G7:L7"/>
    <mergeCell ref="E8:F8"/>
    <mergeCell ref="G8:L8"/>
    <mergeCell ref="E9:F9"/>
    <mergeCell ref="A23:C35"/>
    <mergeCell ref="G24:H24"/>
    <mergeCell ref="I24:L24"/>
    <mergeCell ref="G25:H25"/>
    <mergeCell ref="J25:K25"/>
    <mergeCell ref="G26:H26"/>
    <mergeCell ref="J26:K26"/>
    <mergeCell ref="D27:D28"/>
    <mergeCell ref="G33:L33"/>
    <mergeCell ref="D34:D35"/>
    <mergeCell ref="G35:H35"/>
    <mergeCell ref="J35:K35"/>
    <mergeCell ref="E34:F34"/>
    <mergeCell ref="G34:L34"/>
    <mergeCell ref="E35:F35"/>
    <mergeCell ref="D30:D31"/>
    <mergeCell ref="E30:F30"/>
    <mergeCell ref="G30:L30"/>
    <mergeCell ref="E31:F31"/>
    <mergeCell ref="G31:L31"/>
    <mergeCell ref="D32:D33"/>
    <mergeCell ref="E32:F32"/>
    <mergeCell ref="G32:L32"/>
    <mergeCell ref="E33:F33"/>
    <mergeCell ref="C49:L49"/>
    <mergeCell ref="C50:L50"/>
    <mergeCell ref="E42:F42"/>
    <mergeCell ref="G42:L42"/>
    <mergeCell ref="D43:D44"/>
    <mergeCell ref="G43:K43"/>
    <mergeCell ref="G44:K44"/>
    <mergeCell ref="C46:C47"/>
    <mergeCell ref="G46:H46"/>
    <mergeCell ref="I46:L46"/>
    <mergeCell ref="E47:F47"/>
    <mergeCell ref="G47:L47"/>
    <mergeCell ref="B48:C48"/>
    <mergeCell ref="E48:F48"/>
    <mergeCell ref="G48:L48"/>
  </mergeCells>
  <phoneticPr fontId="1"/>
  <conditionalFormatting sqref="G14 G15:L15">
    <cfRule type="expression" dxfId="114" priority="3">
      <formula>AND($G$12=$P$12)</formula>
    </cfRule>
  </conditionalFormatting>
  <conditionalFormatting sqref="G34 G35:L35">
    <cfRule type="expression" dxfId="113" priority="6">
      <formula>$G$32=$P$32</formula>
    </cfRule>
  </conditionalFormatting>
  <conditionalFormatting sqref="G38:I38 G39 G40:L40 G41 G42:L42 G43:G45">
    <cfRule type="expression" dxfId="112" priority="8">
      <formula>$G$37=$O$37</formula>
    </cfRule>
  </conditionalFormatting>
  <conditionalFormatting sqref="G46:I46 G47:L47">
    <cfRule type="expression" dxfId="111" priority="9">
      <formula>$G$37=$N$37</formula>
    </cfRule>
  </conditionalFormatting>
  <conditionalFormatting sqref="G16:L22">
    <cfRule type="expression" dxfId="110" priority="1">
      <formula>OR($G$7=$O$7,$G$7=$P$7,$G$7=$Q$7)</formula>
    </cfRule>
  </conditionalFormatting>
  <conditionalFormatting sqref="G28:L28">
    <cfRule type="expression" dxfId="109" priority="4">
      <formula>OR($G$27=$N$27,$G$27=$O$27,$G$27=$P$27)</formula>
    </cfRule>
  </conditionalFormatting>
  <conditionalFormatting sqref="G29:L31">
    <cfRule type="expression" dxfId="108" priority="2">
      <formula>$G$7=$N$7</formula>
    </cfRule>
  </conditionalFormatting>
  <conditionalFormatting sqref="G31:L31">
    <cfRule type="expression" dxfId="107" priority="5">
      <formula>$G$30=$N$30</formula>
    </cfRule>
  </conditionalFormatting>
  <conditionalFormatting sqref="G40:L40">
    <cfRule type="expression" dxfId="106" priority="10">
      <formula>OR($G$39=$N$39,$G$39=$O$39)</formula>
    </cfRule>
  </conditionalFormatting>
  <conditionalFormatting sqref="G42:L42">
    <cfRule type="expression" dxfId="105" priority="11">
      <formula>OR($G$41=$N$41,$G$41=$O$41)</formula>
    </cfRule>
  </conditionalFormatting>
  <conditionalFormatting sqref="G48:L48">
    <cfRule type="expression" dxfId="104" priority="7">
      <formula>$G$36=$N$36</formula>
    </cfRule>
  </conditionalFormatting>
  <dataValidations count="22">
    <dataValidation type="list" allowBlank="1" showInputMessage="1" showErrorMessage="1" sqref="G16:L16" xr:uid="{EAA0CBBF-325C-4DA6-85BB-ABE1711A36D8}">
      <formula1>$N$16:$Q$16</formula1>
    </dataValidation>
    <dataValidation type="list" allowBlank="1" showInputMessage="1" showErrorMessage="1" sqref="G9:L9" xr:uid="{59F4766C-6706-4A49-AF2A-EA712E019F5D}">
      <formula1>$N$9:$R$9</formula1>
    </dataValidation>
    <dataValidation type="list" allowBlank="1" showInputMessage="1" showErrorMessage="1" sqref="G45:L45" xr:uid="{58CD0B58-8DCC-4D81-9258-FA82437D47D3}">
      <formula1>"適合,不適合"</formula1>
    </dataValidation>
    <dataValidation type="list" allowBlank="1" showInputMessage="1" showErrorMessage="1" sqref="G7:L7" xr:uid="{11CB1BB9-C6FB-433C-9324-E5E7276442D9}">
      <formula1>$N$7:$Q$7</formula1>
    </dataValidation>
    <dataValidation type="list" allowBlank="1" showInputMessage="1" showErrorMessage="1" sqref="G39" xr:uid="{3DC55003-59CD-4B89-AD06-5A50A6BC0287}">
      <formula1>$N$39:$P$39</formula1>
    </dataValidation>
    <dataValidation type="list" allowBlank="1" showInputMessage="1" showErrorMessage="1" sqref="G37" xr:uid="{43AD6869-8775-4EF4-B0A3-06B681F480E1}">
      <formula1>$N$37:$P$37</formula1>
    </dataValidation>
    <dataValidation type="whole" allowBlank="1" showInputMessage="1" showErrorMessage="1" sqref="G38:H38 G46:H46" xr:uid="{3D3585CD-A3D5-422D-8F74-9FC606C9518F}">
      <formula1>0</formula1>
      <formula2>9999</formula2>
    </dataValidation>
    <dataValidation type="list" allowBlank="1" showInputMessage="1" showErrorMessage="1" sqref="G12" xr:uid="{BDDA56BE-576E-44C2-A540-651E7364F405}">
      <formula1>$N$12:$P$12</formula1>
    </dataValidation>
    <dataValidation type="list" allowBlank="1" showInputMessage="1" showErrorMessage="1" sqref="G14" xr:uid="{C2204742-A34D-479D-A957-64C851634537}">
      <formula1>$N$14:$O$14</formula1>
    </dataValidation>
    <dataValidation type="list" allowBlank="1" showInputMessage="1" showErrorMessage="1" sqref="G34" xr:uid="{0BB9063B-410A-4063-9B9C-D46C53A90D0C}">
      <formula1>$N$34:$O$34</formula1>
    </dataValidation>
    <dataValidation type="list" allowBlank="1" showInputMessage="1" showErrorMessage="1" sqref="G22:L22" xr:uid="{5FB473DB-5938-439E-9AAB-E1D72FE2ABA1}">
      <formula1>$N$22:$Q$22</formula1>
    </dataValidation>
    <dataValidation type="list" allowBlank="1" showInputMessage="1" showErrorMessage="1" sqref="G21:L21" xr:uid="{8E9BA349-56C8-4510-BFD4-D4A532FB8D3D}">
      <formula1>$N$21:$Q$21</formula1>
    </dataValidation>
    <dataValidation type="list" allowBlank="1" showInputMessage="1" showErrorMessage="1" sqref="G20:L20" xr:uid="{16F1B505-1CC6-4B7F-ABFE-45A2F41B5D0A}">
      <formula1>$N$20:$Q$20</formula1>
    </dataValidation>
    <dataValidation type="list" allowBlank="1" showInputMessage="1" showErrorMessage="1" sqref="G17:L17" xr:uid="{A9B23B6E-CEE8-4DD6-AE0D-520398A6A987}">
      <formula1>$N$17:$Q$17</formula1>
    </dataValidation>
    <dataValidation type="list" allowBlank="1" showInputMessage="1" showErrorMessage="1" sqref="G18:L18" xr:uid="{EA7B2526-BF8B-494B-B11D-F212577FB765}">
      <formula1>$N$18:$Q$18</formula1>
    </dataValidation>
    <dataValidation type="list" allowBlank="1" showInputMessage="1" showErrorMessage="1" sqref="G19:L19" xr:uid="{34E60EF0-1625-4A5B-8C54-273E60582169}">
      <formula1>$N$19:$Q$19</formula1>
    </dataValidation>
    <dataValidation type="list" allowBlank="1" showInputMessage="1" showErrorMessage="1" sqref="G29:L29" xr:uid="{EE61F1DC-152E-4355-982F-581C69CBDE35}">
      <formula1>$N$29:$P$29</formula1>
    </dataValidation>
    <dataValidation type="list" allowBlank="1" showInputMessage="1" showErrorMessage="1" sqref="G30:L30" xr:uid="{A3DC2A8E-AA09-4AF9-8653-59716566A8F0}">
      <formula1>$N$30:$O$30</formula1>
    </dataValidation>
    <dataValidation type="list" allowBlank="1" showInputMessage="1" showErrorMessage="1" sqref="G41" xr:uid="{8F69DE33-13A0-43B0-BC7A-129084A97924}">
      <formula1>$N$41:$P$41</formula1>
    </dataValidation>
    <dataValidation type="list" allowBlank="1" showInputMessage="1" showErrorMessage="1" sqref="G32" xr:uid="{A26D30EB-EB66-4B89-905B-E31A0398C34D}">
      <formula1>$N$32:$P$32</formula1>
    </dataValidation>
    <dataValidation type="list" allowBlank="1" showInputMessage="1" showErrorMessage="1" sqref="G27" xr:uid="{A7767382-7259-40E4-BE95-4E4930BE0AD7}">
      <formula1>$N$27:$Q$27</formula1>
    </dataValidation>
    <dataValidation type="list" allowBlank="1" showInputMessage="1" showErrorMessage="1" sqref="G36" xr:uid="{A70AB9C1-6529-4E72-A736-EBCA2D8DD4DF}">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5A0A3-EEDB-46C0-A82D-EF6905C3C37F}">
  <sheetPr codeName="Sheet10">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10</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Nb353A6Qe7D8Knj4HT5Emz6OsxDAt2LemDgd6ppU9QdruMcUq1XGrP28BwTDqj0OvN4ZomHB7tIrWhtHcNOHOg==" saltValue="/4SaoaYrxPFlNegWlhsWxg=="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G1:L1"/>
    <mergeCell ref="G2:L2"/>
    <mergeCell ref="A3:L3"/>
    <mergeCell ref="M3:X3"/>
    <mergeCell ref="A5:C5"/>
    <mergeCell ref="F5:L5"/>
    <mergeCell ref="A7:D7"/>
    <mergeCell ref="E7:F7"/>
    <mergeCell ref="G7:L7"/>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20:L20"/>
    <mergeCell ref="E21:F21"/>
    <mergeCell ref="G21:L21"/>
    <mergeCell ref="E16:F16"/>
    <mergeCell ref="G16:L16"/>
    <mergeCell ref="E17:F17"/>
    <mergeCell ref="G17:L17"/>
    <mergeCell ref="E18:F18"/>
    <mergeCell ref="G18:L18"/>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B48:C48"/>
    <mergeCell ref="E48:F48"/>
    <mergeCell ref="G48:L48"/>
    <mergeCell ref="C49:L49"/>
    <mergeCell ref="C50:L50"/>
    <mergeCell ref="E45:F45"/>
    <mergeCell ref="G45:L45"/>
    <mergeCell ref="C46:C47"/>
    <mergeCell ref="E46:F46"/>
    <mergeCell ref="G46:H46"/>
    <mergeCell ref="I46:L46"/>
    <mergeCell ref="E47:F47"/>
    <mergeCell ref="G47:L47"/>
  </mergeCells>
  <phoneticPr fontId="1"/>
  <conditionalFormatting sqref="G14 G15:L15">
    <cfRule type="expression" dxfId="15" priority="3">
      <formula>AND($G$12=$P$12)</formula>
    </cfRule>
  </conditionalFormatting>
  <conditionalFormatting sqref="G34 G35:L35">
    <cfRule type="expression" dxfId="14" priority="6">
      <formula>$G$32=$P$32</formula>
    </cfRule>
  </conditionalFormatting>
  <conditionalFormatting sqref="G38:I38 G39 G40:L40 G41 G42:L42 G43:G45">
    <cfRule type="expression" dxfId="13" priority="8">
      <formula>$G$37=$O$37</formula>
    </cfRule>
  </conditionalFormatting>
  <conditionalFormatting sqref="G46:I46 G47:L47">
    <cfRule type="expression" dxfId="12" priority="9">
      <formula>$G$37=$N$37</formula>
    </cfRule>
  </conditionalFormatting>
  <conditionalFormatting sqref="G16:L22">
    <cfRule type="expression" dxfId="11" priority="1">
      <formula>OR($G$7=$O$7,$G$7=$P$7,$G$7=$Q$7)</formula>
    </cfRule>
  </conditionalFormatting>
  <conditionalFormatting sqref="G28:L28">
    <cfRule type="expression" dxfId="10" priority="4">
      <formula>OR($G$27=$N$27,$G$27=$O$27,$G$27=$P$27)</formula>
    </cfRule>
  </conditionalFormatting>
  <conditionalFormatting sqref="G29:L31">
    <cfRule type="expression" dxfId="9" priority="2">
      <formula>$G$7=$N$7</formula>
    </cfRule>
  </conditionalFormatting>
  <conditionalFormatting sqref="G31:L31">
    <cfRule type="expression" dxfId="8" priority="5">
      <formula>$G$30=$N$30</formula>
    </cfRule>
  </conditionalFormatting>
  <conditionalFormatting sqref="G40:L40">
    <cfRule type="expression" dxfId="7" priority="10">
      <formula>OR($G$39=$N$39,$G$39=$O$39)</formula>
    </cfRule>
  </conditionalFormatting>
  <conditionalFormatting sqref="G42:L42">
    <cfRule type="expression" dxfId="6" priority="11">
      <formula>OR($G$41=$N$41,$G$41=$O$41)</formula>
    </cfRule>
  </conditionalFormatting>
  <conditionalFormatting sqref="G48:L48">
    <cfRule type="expression" dxfId="5" priority="7">
      <formula>$G$36=$N$36</formula>
    </cfRule>
  </conditionalFormatting>
  <dataValidations count="22">
    <dataValidation type="list" allowBlank="1" showInputMessage="1" showErrorMessage="1" sqref="G16:L16" xr:uid="{108C6110-61A6-463A-9835-EA97D689CEDD}">
      <formula1>$N$16:$Q$16</formula1>
    </dataValidation>
    <dataValidation type="list" allowBlank="1" showInputMessage="1" showErrorMessage="1" sqref="G9:L9" xr:uid="{EF7875A2-7590-4C53-B0EE-00031AC3B043}">
      <formula1>$N$9:$R$9</formula1>
    </dataValidation>
    <dataValidation type="list" allowBlank="1" showInputMessage="1" showErrorMessage="1" sqref="G45:L45" xr:uid="{7B8F1499-B8EB-4234-B694-36F9789D727C}">
      <formula1>"適合,不適合"</formula1>
    </dataValidation>
    <dataValidation type="list" allowBlank="1" showInputMessage="1" showErrorMessage="1" sqref="G7:L7" xr:uid="{ECF243B0-9D33-4AEB-B076-46B34071C124}">
      <formula1>$N$7:$Q$7</formula1>
    </dataValidation>
    <dataValidation type="list" allowBlank="1" showInputMessage="1" showErrorMessage="1" sqref="G39" xr:uid="{8C5410D0-AAAD-4B06-ACD8-FC4DB75AB4A2}">
      <formula1>$N$39:$P$39</formula1>
    </dataValidation>
    <dataValidation type="list" allowBlank="1" showInputMessage="1" showErrorMessage="1" sqref="G37" xr:uid="{D2A18CC6-9001-415A-A541-E0470128EE2B}">
      <formula1>$N$37:$P$37</formula1>
    </dataValidation>
    <dataValidation type="whole" allowBlank="1" showInputMessage="1" showErrorMessage="1" sqref="G38:H38 G46:H46" xr:uid="{D4E7B0A1-F1CB-4A9E-8551-825D9750ECD7}">
      <formula1>0</formula1>
      <formula2>9999</formula2>
    </dataValidation>
    <dataValidation type="list" allowBlank="1" showInputMessage="1" showErrorMessage="1" sqref="G12" xr:uid="{B710E7BB-098D-46EE-B069-5A199B670369}">
      <formula1>$N$12:$P$12</formula1>
    </dataValidation>
    <dataValidation type="list" allowBlank="1" showInputMessage="1" showErrorMessage="1" sqref="G14" xr:uid="{E52447C4-BAC5-48D1-A644-AE3E096B8225}">
      <formula1>$N$14:$O$14</formula1>
    </dataValidation>
    <dataValidation type="list" allowBlank="1" showInputMessage="1" showErrorMessage="1" sqref="G34" xr:uid="{80DC306B-2AB8-44D4-BF6F-9C1282EB91EE}">
      <formula1>$N$34:$O$34</formula1>
    </dataValidation>
    <dataValidation type="list" allowBlank="1" showInputMessage="1" showErrorMessage="1" sqref="G22:L22" xr:uid="{C1A66FC8-2F62-4D26-BB80-B14C05F2DA98}">
      <formula1>$N$22:$Q$22</formula1>
    </dataValidation>
    <dataValidation type="list" allowBlank="1" showInputMessage="1" showErrorMessage="1" sqref="G21:L21" xr:uid="{F8D9D972-2859-496F-8C10-4090E90A79B4}">
      <formula1>$N$21:$Q$21</formula1>
    </dataValidation>
    <dataValidation type="list" allowBlank="1" showInputMessage="1" showErrorMessage="1" sqref="G20:L20" xr:uid="{9BB3EC33-6F37-46BA-BB9B-7DCD409F048C}">
      <formula1>$N$20:$Q$20</formula1>
    </dataValidation>
    <dataValidation type="list" allowBlank="1" showInputMessage="1" showErrorMessage="1" sqref="G17:L17" xr:uid="{0223154E-DD73-4513-A70D-4FC2C147B959}">
      <formula1>$N$17:$Q$17</formula1>
    </dataValidation>
    <dataValidation type="list" allowBlank="1" showInputMessage="1" showErrorMessage="1" sqref="G18:L18" xr:uid="{D91EDAE5-E55D-4639-88F5-2DB50FD7BD2B}">
      <formula1>$N$18:$Q$18</formula1>
    </dataValidation>
    <dataValidation type="list" allowBlank="1" showInputMessage="1" showErrorMessage="1" sqref="G19:L19" xr:uid="{7FA36F8D-01CE-44DD-9DD4-5FDDD6DA8A08}">
      <formula1>$N$19:$Q$19</formula1>
    </dataValidation>
    <dataValidation type="list" allowBlank="1" showInputMessage="1" showErrorMessage="1" sqref="G29:L29" xr:uid="{56FE485D-04FE-46ED-B520-AEF6CB4FEC85}">
      <formula1>$N$29:$P$29</formula1>
    </dataValidation>
    <dataValidation type="list" allowBlank="1" showInputMessage="1" showErrorMessage="1" sqref="G30:L30" xr:uid="{EC22AA4B-C25D-4FFA-BA4D-D89E94158021}">
      <formula1>$N$30:$O$30</formula1>
    </dataValidation>
    <dataValidation type="list" allowBlank="1" showInputMessage="1" showErrorMessage="1" sqref="G41" xr:uid="{5A15A704-4E17-4078-B86B-8BA2DAFE6B5B}">
      <formula1>$N$41:$P$41</formula1>
    </dataValidation>
    <dataValidation type="list" allowBlank="1" showInputMessage="1" showErrorMessage="1" sqref="G32" xr:uid="{4E46A430-1C08-4BDC-976C-EEF49CED477E}">
      <formula1>$N$32:$P$32</formula1>
    </dataValidation>
    <dataValidation type="list" allowBlank="1" showInputMessage="1" showErrorMessage="1" sqref="G27" xr:uid="{867B5AF1-FBCE-43FE-807D-2ECD288C1ADF}">
      <formula1>$N$27:$Q$27</formula1>
    </dataValidation>
    <dataValidation type="list" allowBlank="1" showInputMessage="1" showErrorMessage="1" sqref="G36" xr:uid="{CD00D28C-F835-490F-AA53-45A7B3A9142B}">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A4199-1F26-40D3-83A2-2935B535E5BB}">
  <sheetPr codeName="Sheet11">
    <pageSetUpPr fitToPage="1"/>
  </sheetPr>
  <dimension ref="A1:Q46"/>
  <sheetViews>
    <sheetView view="pageBreakPreview" topLeftCell="D1" zoomScaleNormal="100" zoomScaleSheetLayoutView="100" workbookViewId="0">
      <selection activeCell="D1" sqref="D1"/>
    </sheetView>
  </sheetViews>
  <sheetFormatPr defaultColWidth="8.875" defaultRowHeight="24" customHeight="1"/>
  <cols>
    <col min="1" max="1" width="3.5" style="4" hidden="1" customWidth="1"/>
    <col min="2" max="2" width="6.625" style="4" hidden="1" customWidth="1"/>
    <col min="3" max="3" width="2.625" style="4" hidden="1" customWidth="1"/>
    <col min="4" max="4" width="2.625" style="4" customWidth="1"/>
    <col min="5" max="5" width="6.625" style="4" customWidth="1"/>
    <col min="6" max="12" width="12.625" style="4" customWidth="1"/>
    <col min="13" max="13" width="20.625" style="4" customWidth="1"/>
    <col min="14" max="14" width="2.625" style="4" customWidth="1"/>
    <col min="15" max="15" width="8.875" style="4" customWidth="1"/>
    <col min="16" max="17" width="8.875" style="4" hidden="1" customWidth="1"/>
    <col min="18" max="18" width="8.875" style="4" customWidth="1"/>
    <col min="19" max="16384" width="8.875" style="4"/>
  </cols>
  <sheetData>
    <row r="1" spans="2:17" ht="15.75">
      <c r="D1" s="3"/>
      <c r="E1" s="3"/>
      <c r="F1" s="3"/>
      <c r="G1" s="3"/>
      <c r="H1" s="3"/>
      <c r="I1" s="3"/>
      <c r="J1" s="3"/>
      <c r="K1" s="3"/>
      <c r="L1" s="3"/>
      <c r="M1" s="120" t="s">
        <v>214</v>
      </c>
      <c r="N1" s="3"/>
    </row>
    <row r="2" spans="2:17" ht="15.75">
      <c r="D2" s="3"/>
      <c r="E2" s="3"/>
      <c r="F2" s="3"/>
      <c r="G2" s="3"/>
      <c r="H2" s="3"/>
      <c r="I2" s="3"/>
      <c r="J2" s="3"/>
      <c r="K2" s="3"/>
      <c r="L2" s="3"/>
      <c r="M2" s="120" t="s">
        <v>227</v>
      </c>
      <c r="N2" s="3"/>
    </row>
    <row r="3" spans="2:17" ht="36" customHeight="1">
      <c r="D3" s="119" t="s">
        <v>87</v>
      </c>
      <c r="E3" s="119"/>
      <c r="F3" s="119"/>
      <c r="G3" s="119"/>
      <c r="H3" s="119"/>
      <c r="I3" s="119"/>
      <c r="J3" s="119"/>
      <c r="K3" s="119"/>
      <c r="L3" s="119"/>
      <c r="M3" s="119"/>
      <c r="N3" s="119"/>
    </row>
    <row r="4" spans="2:17" s="121" customFormat="1" ht="24" customHeight="1">
      <c r="D4" s="122"/>
      <c r="E4" s="379" t="s">
        <v>213</v>
      </c>
      <c r="F4" s="380"/>
      <c r="G4" s="380"/>
      <c r="H4" s="380"/>
      <c r="I4" s="380"/>
      <c r="J4" s="380"/>
      <c r="K4" s="380"/>
      <c r="L4" s="380"/>
      <c r="M4" s="380"/>
      <c r="N4" s="122"/>
    </row>
    <row r="5" spans="2:17" s="121" customFormat="1" ht="24" customHeight="1">
      <c r="B5" s="4"/>
      <c r="D5" s="122"/>
      <c r="E5" s="381" t="s">
        <v>88</v>
      </c>
      <c r="F5" s="381"/>
      <c r="G5" s="381"/>
      <c r="H5" s="122"/>
      <c r="I5" s="122"/>
      <c r="J5" s="122"/>
      <c r="K5" s="122"/>
      <c r="L5" s="122"/>
      <c r="M5" s="122"/>
      <c r="N5" s="122"/>
    </row>
    <row r="6" spans="2:17" ht="24" customHeight="1">
      <c r="D6" s="3"/>
      <c r="E6" s="366" t="s">
        <v>1</v>
      </c>
      <c r="F6" s="374" t="s">
        <v>2</v>
      </c>
      <c r="G6" s="375"/>
      <c r="H6" s="366" t="s">
        <v>89</v>
      </c>
      <c r="I6" s="366" t="s">
        <v>32</v>
      </c>
      <c r="J6" s="366" t="s">
        <v>90</v>
      </c>
      <c r="K6" s="366" t="s">
        <v>91</v>
      </c>
      <c r="L6" s="366"/>
      <c r="M6" s="169" t="s">
        <v>92</v>
      </c>
      <c r="N6" s="3"/>
    </row>
    <row r="7" spans="2:17" ht="24" customHeight="1">
      <c r="D7" s="3"/>
      <c r="E7" s="366"/>
      <c r="F7" s="376"/>
      <c r="G7" s="377"/>
      <c r="H7" s="366"/>
      <c r="I7" s="366"/>
      <c r="J7" s="366"/>
      <c r="K7" s="168" t="s">
        <v>93</v>
      </c>
      <c r="L7" s="168" t="s">
        <v>23</v>
      </c>
      <c r="M7" s="106" t="s">
        <v>94</v>
      </c>
      <c r="N7" s="3"/>
      <c r="P7" s="226" t="s">
        <v>95</v>
      </c>
      <c r="Q7" s="226" t="s">
        <v>96</v>
      </c>
    </row>
    <row r="8" spans="2:17" ht="24" customHeight="1">
      <c r="D8" s="3"/>
      <c r="E8" s="117">
        <v>1</v>
      </c>
      <c r="F8" s="367" t="str" cm="1">
        <f t="array" aca="1" ref="F8" ca="1">IF($H8&lt;&gt;"",INDIRECT("'様式5-1_棟番号"&amp;$E8&amp;"'!F5"),"")</f>
        <v/>
      </c>
      <c r="G8" s="368"/>
      <c r="H8" s="107" t="str" cm="1">
        <f t="array" aca="1" ref="H8" ca="1">IF(INDIRECT("'様式5-1_棟番号"&amp;$E8&amp;"'!G7")&lt;&gt;0,INDIRECT("'様式5-1_棟番号"&amp;$E8&amp;"'!G7"),"")</f>
        <v/>
      </c>
      <c r="I8" s="107" t="str" cm="1">
        <f t="array" aca="1" ref="I8" ca="1">IF($H8&lt;&gt;"",INDIRECT("'様式5-1_棟番号"&amp;$E8&amp;"'!G27"),"")</f>
        <v/>
      </c>
      <c r="J8" s="108" t="str" cm="1">
        <f t="array" aca="1" ref="J8" ca="1">IF($H8&lt;&gt;"",INDIRECT("'様式5-1_棟番号"&amp;$E8&amp;"'!H23"),"")</f>
        <v/>
      </c>
      <c r="K8" s="107" t="str" cm="1">
        <f t="array" aca="1" ref="K8" ca="1">IF($H8&lt;&gt;"",INDIRECT("'様式5-1_棟番号"&amp;$E8&amp;"'!G14"),"")</f>
        <v/>
      </c>
      <c r="L8" s="107" t="str" cm="1">
        <f t="array" aca="1" ref="L8" ca="1">IF($H8&lt;&gt;"",INDIRECT("'様式5-1_棟番号"&amp;$E8&amp;"'!G34"),"")</f>
        <v/>
      </c>
      <c r="M8" s="116" t="str" cm="1">
        <f t="array" aca="1" ref="M8" ca="1">IF($H8&lt;&gt;"",INDIRECT("'様式5-1_棟番号"&amp;$E8&amp;"'!G26"),"")</f>
        <v/>
      </c>
      <c r="N8" s="3"/>
      <c r="P8" s="226" t="str" cm="1">
        <f t="array" aca="1" ref="P8" ca="1">IF($H8&lt;&gt;"",INDIRECT("'様式5-1_棟番号"&amp;$E8&amp;"'!G38"),"")</f>
        <v/>
      </c>
      <c r="Q8" s="226" t="str" cm="1">
        <f t="array" aca="1" ref="Q8" ca="1">IF($H8&lt;&gt;"",INDIRECT("'様式5-1_棟番号"&amp;$E8&amp;"'!G46"),"")</f>
        <v/>
      </c>
    </row>
    <row r="9" spans="2:17" ht="24" customHeight="1">
      <c r="D9" s="3"/>
      <c r="E9" s="117">
        <v>2</v>
      </c>
      <c r="F9" s="367" t="str" cm="1">
        <f t="array" aca="1" ref="F9" ca="1">IF($H9&lt;&gt;"",INDIRECT("'様式5-1_棟番号"&amp;$E9&amp;"'!F5"),"")</f>
        <v/>
      </c>
      <c r="G9" s="368"/>
      <c r="H9" s="107" t="str" cm="1">
        <f t="array" aca="1" ref="H9" ca="1">IF(INDIRECT("'様式5-1_棟番号"&amp;$E9&amp;"'!G7")&lt;&gt;0,INDIRECT("'様式5-1_棟番号"&amp;$E9&amp;"'!G7"),"")</f>
        <v/>
      </c>
      <c r="I9" s="107" t="str" cm="1">
        <f t="array" aca="1" ref="I9" ca="1">IF($H9&lt;&gt;"",INDIRECT("'様式5-1_棟番号"&amp;$E9&amp;"'!G27"),"")</f>
        <v/>
      </c>
      <c r="J9" s="108" t="str" cm="1">
        <f t="array" aca="1" ref="J9" ca="1">IF($H9&lt;&gt;"",INDIRECT("'様式5-1_棟番号"&amp;$E9&amp;"'!H23"),"")</f>
        <v/>
      </c>
      <c r="K9" s="107" t="str" cm="1">
        <f t="array" aca="1" ref="K9" ca="1">IF($H9&lt;&gt;"",INDIRECT("'様式5-1_棟番号"&amp;$E9&amp;"'!G14"),"")</f>
        <v/>
      </c>
      <c r="L9" s="107" t="str" cm="1">
        <f t="array" aca="1" ref="L9" ca="1">IF($H9&lt;&gt;"",INDIRECT("'様式5-1_棟番号"&amp;$E9&amp;"'!G34"),"")</f>
        <v/>
      </c>
      <c r="M9" s="116" t="str" cm="1">
        <f t="array" aca="1" ref="M9" ca="1">IF($H9&lt;&gt;"",INDIRECT("'様式5-1_棟番号"&amp;$E9&amp;"'!G26"),"")</f>
        <v/>
      </c>
      <c r="N9" s="3"/>
      <c r="P9" s="226" t="str" cm="1">
        <f t="array" aca="1" ref="P9" ca="1">IF($H9&lt;&gt;"",INDIRECT("'様式5-1_棟番号"&amp;$E9&amp;"'!G38"),"")</f>
        <v/>
      </c>
      <c r="Q9" s="226" t="str" cm="1">
        <f t="array" aca="1" ref="Q9" ca="1">IF($H9&lt;&gt;"",INDIRECT("'様式5-1_棟番号"&amp;$E9&amp;"'!G46"),"")</f>
        <v/>
      </c>
    </row>
    <row r="10" spans="2:17" ht="24" customHeight="1">
      <c r="D10" s="3"/>
      <c r="E10" s="117">
        <v>3</v>
      </c>
      <c r="F10" s="367" t="str" cm="1">
        <f t="array" aca="1" ref="F10" ca="1">IF($H10&lt;&gt;"",INDIRECT("'様式5-1_棟番号"&amp;$E10&amp;"'!F5"),"")</f>
        <v/>
      </c>
      <c r="G10" s="368"/>
      <c r="H10" s="107" t="str" cm="1">
        <f t="array" aca="1" ref="H10" ca="1">IF(INDIRECT("'様式5-1_棟番号"&amp;$E10&amp;"'!G7")&lt;&gt;0,INDIRECT("'様式5-1_棟番号"&amp;$E10&amp;"'!G7"),"")</f>
        <v/>
      </c>
      <c r="I10" s="107" t="str" cm="1">
        <f t="array" aca="1" ref="I10" ca="1">IF($H10&lt;&gt;"",INDIRECT("'様式5-1_棟番号"&amp;$E10&amp;"'!G27"),"")</f>
        <v/>
      </c>
      <c r="J10" s="108" t="str" cm="1">
        <f t="array" aca="1" ref="J10" ca="1">IF($H10&lt;&gt;"",INDIRECT("'様式5-1_棟番号"&amp;$E10&amp;"'!H23"),"")</f>
        <v/>
      </c>
      <c r="K10" s="107" t="str" cm="1">
        <f t="array" aca="1" ref="K10" ca="1">IF($H10&lt;&gt;"",INDIRECT("'様式5-1_棟番号"&amp;$E10&amp;"'!G14"),"")</f>
        <v/>
      </c>
      <c r="L10" s="107" t="str" cm="1">
        <f t="array" aca="1" ref="L10" ca="1">IF($H10&lt;&gt;"",INDIRECT("'様式5-1_棟番号"&amp;$E10&amp;"'!G34"),"")</f>
        <v/>
      </c>
      <c r="M10" s="116" t="str" cm="1">
        <f t="array" aca="1" ref="M10" ca="1">IF($H10&lt;&gt;"",INDIRECT("'様式5-1_棟番号"&amp;$E10&amp;"'!G26"),"")</f>
        <v/>
      </c>
      <c r="N10" s="3"/>
      <c r="P10" s="226" t="str" cm="1">
        <f t="array" aca="1" ref="P10" ca="1">IF($H10&lt;&gt;"",INDIRECT("'様式5-1_棟番号"&amp;$E10&amp;"'!G38"),"")</f>
        <v/>
      </c>
      <c r="Q10" s="226" t="str" cm="1">
        <f t="array" aca="1" ref="Q10" ca="1">IF($H10&lt;&gt;"",INDIRECT("'様式5-1_棟番号"&amp;$E10&amp;"'!G46"),"")</f>
        <v/>
      </c>
    </row>
    <row r="11" spans="2:17" ht="24" customHeight="1">
      <c r="D11" s="3"/>
      <c r="E11" s="117">
        <v>4</v>
      </c>
      <c r="F11" s="367" t="str" cm="1">
        <f t="array" aca="1" ref="F11" ca="1">IF($H11&lt;&gt;"",INDIRECT("'様式5-1_棟番号"&amp;$E11&amp;"'!F5"),"")</f>
        <v/>
      </c>
      <c r="G11" s="368"/>
      <c r="H11" s="107" t="str" cm="1">
        <f t="array" aca="1" ref="H11" ca="1">IF(INDIRECT("'様式5-1_棟番号"&amp;$E11&amp;"'!G7")&lt;&gt;0,INDIRECT("'様式5-1_棟番号"&amp;$E11&amp;"'!G7"),"")</f>
        <v/>
      </c>
      <c r="I11" s="107" t="str" cm="1">
        <f t="array" aca="1" ref="I11" ca="1">IF($H11&lt;&gt;"",INDIRECT("'様式5-1_棟番号"&amp;$E11&amp;"'!G27"),"")</f>
        <v/>
      </c>
      <c r="J11" s="108" t="str" cm="1">
        <f t="array" aca="1" ref="J11" ca="1">IF($H11&lt;&gt;"",INDIRECT("'様式5-1_棟番号"&amp;$E11&amp;"'!H23"),"")</f>
        <v/>
      </c>
      <c r="K11" s="107" t="str" cm="1">
        <f t="array" aca="1" ref="K11" ca="1">IF($H11&lt;&gt;"",INDIRECT("'様式5-1_棟番号"&amp;$E11&amp;"'!G14"),"")</f>
        <v/>
      </c>
      <c r="L11" s="107" t="str" cm="1">
        <f t="array" aca="1" ref="L11" ca="1">IF($H11&lt;&gt;"",INDIRECT("'様式5-1_棟番号"&amp;$E11&amp;"'!G34"),"")</f>
        <v/>
      </c>
      <c r="M11" s="116" t="str" cm="1">
        <f t="array" aca="1" ref="M11" ca="1">IF($H11&lt;&gt;"",INDIRECT("'様式5-1_棟番号"&amp;$E11&amp;"'!G26"),"")</f>
        <v/>
      </c>
      <c r="N11" s="3"/>
      <c r="P11" s="226" t="str" cm="1">
        <f t="array" aca="1" ref="P11" ca="1">IF($H11&lt;&gt;"",INDIRECT("'様式5-1_棟番号"&amp;$E11&amp;"'!G38"),"")</f>
        <v/>
      </c>
      <c r="Q11" s="226" t="str" cm="1">
        <f t="array" aca="1" ref="Q11" ca="1">IF($H11&lt;&gt;"",INDIRECT("'様式5-1_棟番号"&amp;$E11&amp;"'!G46"),"")</f>
        <v/>
      </c>
    </row>
    <row r="12" spans="2:17" ht="24" customHeight="1">
      <c r="D12" s="3"/>
      <c r="E12" s="117">
        <v>5</v>
      </c>
      <c r="F12" s="367" t="str" cm="1">
        <f t="array" aca="1" ref="F12" ca="1">IF($H12&lt;&gt;"",INDIRECT("'様式5-1_棟番号"&amp;$E12&amp;"'!F5"),"")</f>
        <v/>
      </c>
      <c r="G12" s="368"/>
      <c r="H12" s="107" t="str" cm="1">
        <f t="array" aca="1" ref="H12" ca="1">IF(INDIRECT("'様式5-1_棟番号"&amp;$E12&amp;"'!G7")&lt;&gt;0,INDIRECT("'様式5-1_棟番号"&amp;$E12&amp;"'!G7"),"")</f>
        <v/>
      </c>
      <c r="I12" s="107" t="str" cm="1">
        <f t="array" aca="1" ref="I12" ca="1">IF($H12&lt;&gt;"",INDIRECT("'様式5-1_棟番号"&amp;$E12&amp;"'!G27"),"")</f>
        <v/>
      </c>
      <c r="J12" s="108" t="str" cm="1">
        <f t="array" aca="1" ref="J12" ca="1">IF($H12&lt;&gt;"",INDIRECT("'様式5-1_棟番号"&amp;$E12&amp;"'!H23"),"")</f>
        <v/>
      </c>
      <c r="K12" s="107" t="str" cm="1">
        <f t="array" aca="1" ref="K12" ca="1">IF($H12&lt;&gt;"",INDIRECT("'様式5-1_棟番号"&amp;$E12&amp;"'!G14"),"")</f>
        <v/>
      </c>
      <c r="L12" s="107" t="str" cm="1">
        <f t="array" aca="1" ref="L12" ca="1">IF($H12&lt;&gt;"",INDIRECT("'様式5-1_棟番号"&amp;$E12&amp;"'!G34"),"")</f>
        <v/>
      </c>
      <c r="M12" s="116" t="str" cm="1">
        <f t="array" aca="1" ref="M12" ca="1">IF($H12&lt;&gt;"",INDIRECT("'様式5-1_棟番号"&amp;$E12&amp;"'!G26"),"")</f>
        <v/>
      </c>
      <c r="N12" s="3"/>
      <c r="P12" s="226" t="str" cm="1">
        <f t="array" aca="1" ref="P12" ca="1">IF($H12&lt;&gt;"",INDIRECT("'様式5-1_棟番号"&amp;$E12&amp;"'!G38"),"")</f>
        <v/>
      </c>
      <c r="Q12" s="226" t="str" cm="1">
        <f t="array" aca="1" ref="Q12" ca="1">IF($H12&lt;&gt;"",INDIRECT("'様式5-1_棟番号"&amp;$E12&amp;"'!G46"),"")</f>
        <v/>
      </c>
    </row>
    <row r="13" spans="2:17" ht="24" hidden="1" customHeight="1">
      <c r="D13" s="3"/>
      <c r="E13" s="117">
        <v>6</v>
      </c>
      <c r="F13" s="367" t="str" cm="1">
        <f t="array" aca="1" ref="F13" ca="1">IF($H13&lt;&gt;"",INDIRECT("'様式5-1_棟番号"&amp;$E13&amp;"'!F5"),"")</f>
        <v/>
      </c>
      <c r="G13" s="368"/>
      <c r="H13" s="107" t="str" cm="1">
        <f t="array" aca="1" ref="H13" ca="1">IF(INDIRECT("'様式5-1_棟番号"&amp;$E13&amp;"'!G7")&lt;&gt;0,INDIRECT("'様式5-1_棟番号"&amp;$E13&amp;"'!G7"),"")</f>
        <v/>
      </c>
      <c r="I13" s="107" t="str" cm="1">
        <f t="array" aca="1" ref="I13" ca="1">IF($H13&lt;&gt;"",INDIRECT("'様式5-1_棟番号"&amp;$E13&amp;"'!G27"),"")</f>
        <v/>
      </c>
      <c r="J13" s="108" t="str" cm="1">
        <f t="array" aca="1" ref="J13" ca="1">IF($H13&lt;&gt;"",INDIRECT("'様式5-1_棟番号"&amp;$E13&amp;"'!H23"),"")</f>
        <v/>
      </c>
      <c r="K13" s="107" t="str" cm="1">
        <f t="array" aca="1" ref="K13" ca="1">IF($H13&lt;&gt;"",INDIRECT("'様式5-1_棟番号"&amp;$E13&amp;"'!G14"),"")</f>
        <v/>
      </c>
      <c r="L13" s="107" t="str" cm="1">
        <f t="array" aca="1" ref="L13" ca="1">IF($H13&lt;&gt;"",INDIRECT("'様式5-1_棟番号"&amp;$E13&amp;"'!G34"),"")</f>
        <v/>
      </c>
      <c r="M13" s="116" t="str" cm="1">
        <f t="array" aca="1" ref="M13" ca="1">IF($H13&lt;&gt;"",INDIRECT("'様式5-1_棟番号"&amp;$E13&amp;"'!G26"),"")</f>
        <v/>
      </c>
      <c r="N13" s="3"/>
      <c r="P13" s="226" t="str" cm="1">
        <f t="array" aca="1" ref="P13" ca="1">IF($H13&lt;&gt;"",INDIRECT("'様式5-1_棟番号"&amp;$E13&amp;"'!G38"),"")</f>
        <v/>
      </c>
      <c r="Q13" s="226" t="str" cm="1">
        <f t="array" aca="1" ref="Q13" ca="1">IF($H13&lt;&gt;"",INDIRECT("'様式5-1_棟番号"&amp;$E13&amp;"'!G46"),"")</f>
        <v/>
      </c>
    </row>
    <row r="14" spans="2:17" ht="24" hidden="1" customHeight="1">
      <c r="D14" s="3"/>
      <c r="E14" s="117">
        <v>7</v>
      </c>
      <c r="F14" s="367" t="str" cm="1">
        <f t="array" aca="1" ref="F14" ca="1">IF($H14&lt;&gt;"",INDIRECT("'様式5-1_棟番号"&amp;$E14&amp;"'!F5"),"")</f>
        <v/>
      </c>
      <c r="G14" s="368"/>
      <c r="H14" s="107" t="str" cm="1">
        <f t="array" aca="1" ref="H14" ca="1">IF(INDIRECT("'様式5-1_棟番号"&amp;$E14&amp;"'!G7")&lt;&gt;0,INDIRECT("'様式5-1_棟番号"&amp;$E14&amp;"'!G7"),"")</f>
        <v/>
      </c>
      <c r="I14" s="107" t="str" cm="1">
        <f t="array" aca="1" ref="I14" ca="1">IF($H14&lt;&gt;"",INDIRECT("'様式5-1_棟番号"&amp;$E14&amp;"'!G27"),"")</f>
        <v/>
      </c>
      <c r="J14" s="108" t="str" cm="1">
        <f t="array" aca="1" ref="J14" ca="1">IF($H14&lt;&gt;"",INDIRECT("'様式5-1_棟番号"&amp;$E14&amp;"'!H23"),"")</f>
        <v/>
      </c>
      <c r="K14" s="107" t="str" cm="1">
        <f t="array" aca="1" ref="K14" ca="1">IF($H14&lt;&gt;"",INDIRECT("'様式5-1_棟番号"&amp;$E14&amp;"'!G14"),"")</f>
        <v/>
      </c>
      <c r="L14" s="107" t="str" cm="1">
        <f t="array" aca="1" ref="L14" ca="1">IF($H14&lt;&gt;"",INDIRECT("'様式5-1_棟番号"&amp;$E14&amp;"'!G34"),"")</f>
        <v/>
      </c>
      <c r="M14" s="116" t="str" cm="1">
        <f t="array" aca="1" ref="M14" ca="1">IF($H14&lt;&gt;"",INDIRECT("'様式5-1_棟番号"&amp;$E14&amp;"'!G26"),"")</f>
        <v/>
      </c>
      <c r="N14" s="3"/>
      <c r="P14" s="226" t="str" cm="1">
        <f t="array" aca="1" ref="P14" ca="1">IF($H14&lt;&gt;"",INDIRECT("'様式5-1_棟番号"&amp;$E14&amp;"'!G38"),"")</f>
        <v/>
      </c>
      <c r="Q14" s="226" t="str" cm="1">
        <f t="array" aca="1" ref="Q14" ca="1">IF($H14&lt;&gt;"",INDIRECT("'様式5-1_棟番号"&amp;$E14&amp;"'!G46"),"")</f>
        <v/>
      </c>
    </row>
    <row r="15" spans="2:17" ht="24" hidden="1" customHeight="1">
      <c r="D15" s="3"/>
      <c r="E15" s="117">
        <v>8</v>
      </c>
      <c r="F15" s="367" t="str" cm="1">
        <f t="array" aca="1" ref="F15" ca="1">IF($H15&lt;&gt;"",INDIRECT("'様式5-1_棟番号"&amp;$E15&amp;"'!F5"),"")</f>
        <v/>
      </c>
      <c r="G15" s="368"/>
      <c r="H15" s="107" t="str" cm="1">
        <f t="array" aca="1" ref="H15" ca="1">IF(INDIRECT("'様式5-1_棟番号"&amp;$E15&amp;"'!G7")&lt;&gt;0,INDIRECT("'様式5-1_棟番号"&amp;$E15&amp;"'!G7"),"")</f>
        <v/>
      </c>
      <c r="I15" s="107" t="str" cm="1">
        <f t="array" aca="1" ref="I15" ca="1">IF($H15&lt;&gt;"",INDIRECT("'様式5-1_棟番号"&amp;$E15&amp;"'!G27"),"")</f>
        <v/>
      </c>
      <c r="J15" s="108" t="str" cm="1">
        <f t="array" aca="1" ref="J15" ca="1">IF($H15&lt;&gt;"",INDIRECT("'様式5-1_棟番号"&amp;$E15&amp;"'!H23"),"")</f>
        <v/>
      </c>
      <c r="K15" s="107" t="str" cm="1">
        <f t="array" aca="1" ref="K15" ca="1">IF($H15&lt;&gt;"",INDIRECT("'様式5-1_棟番号"&amp;$E15&amp;"'!G14"),"")</f>
        <v/>
      </c>
      <c r="L15" s="107" t="str" cm="1">
        <f t="array" aca="1" ref="L15" ca="1">IF($H15&lt;&gt;"",INDIRECT("'様式5-1_棟番号"&amp;$E15&amp;"'!G34"),"")</f>
        <v/>
      </c>
      <c r="M15" s="116" t="str" cm="1">
        <f t="array" aca="1" ref="M15" ca="1">IF($H15&lt;&gt;"",INDIRECT("'様式5-1_棟番号"&amp;$E15&amp;"'!G26"),"")</f>
        <v/>
      </c>
      <c r="N15" s="3"/>
      <c r="P15" s="226" t="str" cm="1">
        <f t="array" aca="1" ref="P15" ca="1">IF($H15&lt;&gt;"",INDIRECT("'様式5-1_棟番号"&amp;$E15&amp;"'!G38"),"")</f>
        <v/>
      </c>
      <c r="Q15" s="226" t="str" cm="1">
        <f t="array" aca="1" ref="Q15" ca="1">IF($H15&lt;&gt;"",INDIRECT("'様式5-1_棟番号"&amp;$E15&amp;"'!G46"),"")</f>
        <v/>
      </c>
    </row>
    <row r="16" spans="2:17" ht="24" hidden="1" customHeight="1">
      <c r="D16" s="3"/>
      <c r="E16" s="117">
        <v>9</v>
      </c>
      <c r="F16" s="367" t="str" cm="1">
        <f t="array" aca="1" ref="F16" ca="1">IF($H16&lt;&gt;"",INDIRECT("'様式5-1_棟番号"&amp;$E16&amp;"'!F5"),"")</f>
        <v/>
      </c>
      <c r="G16" s="368"/>
      <c r="H16" s="107" t="str" cm="1">
        <f t="array" aca="1" ref="H16" ca="1">IF(INDIRECT("'様式5-1_棟番号"&amp;$E16&amp;"'!G7")&lt;&gt;0,INDIRECT("'様式5-1_棟番号"&amp;$E16&amp;"'!G7"),"")</f>
        <v/>
      </c>
      <c r="I16" s="107" t="str" cm="1">
        <f t="array" aca="1" ref="I16" ca="1">IF($H16&lt;&gt;"",INDIRECT("'様式5-1_棟番号"&amp;$E16&amp;"'!G27"),"")</f>
        <v/>
      </c>
      <c r="J16" s="108" t="str" cm="1">
        <f t="array" aca="1" ref="J16" ca="1">IF($H16&lt;&gt;"",INDIRECT("'様式5-1_棟番号"&amp;$E16&amp;"'!H23"),"")</f>
        <v/>
      </c>
      <c r="K16" s="107" t="str" cm="1">
        <f t="array" aca="1" ref="K16" ca="1">IF($H16&lt;&gt;"",INDIRECT("'様式5-1_棟番号"&amp;$E16&amp;"'!G14"),"")</f>
        <v/>
      </c>
      <c r="L16" s="107" t="str" cm="1">
        <f t="array" aca="1" ref="L16" ca="1">IF($H16&lt;&gt;"",INDIRECT("'様式5-1_棟番号"&amp;$E16&amp;"'!G34"),"")</f>
        <v/>
      </c>
      <c r="M16" s="116" t="str" cm="1">
        <f t="array" aca="1" ref="M16" ca="1">IF($H16&lt;&gt;"",INDIRECT("'様式5-1_棟番号"&amp;$E16&amp;"'!G26"),"")</f>
        <v/>
      </c>
      <c r="N16" s="3"/>
      <c r="P16" s="226" t="str" cm="1">
        <f t="array" aca="1" ref="P16" ca="1">IF($H16&lt;&gt;"",INDIRECT("'様式5-1_棟番号"&amp;$E16&amp;"'!G38"),"")</f>
        <v/>
      </c>
      <c r="Q16" s="226" t="str" cm="1">
        <f t="array" aca="1" ref="Q16" ca="1">IF($H16&lt;&gt;"",INDIRECT("'様式5-1_棟番号"&amp;$E16&amp;"'!G46"),"")</f>
        <v/>
      </c>
    </row>
    <row r="17" spans="2:17" ht="24" hidden="1" customHeight="1">
      <c r="D17" s="3"/>
      <c r="E17" s="117">
        <v>10</v>
      </c>
      <c r="F17" s="367" t="str" cm="1">
        <f t="array" aca="1" ref="F17" ca="1">IF($H17&lt;&gt;"",INDIRECT("'様式5-1_棟番号"&amp;$E17&amp;"'!F5"),"")</f>
        <v/>
      </c>
      <c r="G17" s="368"/>
      <c r="H17" s="107" t="str" cm="1">
        <f t="array" aca="1" ref="H17" ca="1">IF(INDIRECT("'様式5-1_棟番号"&amp;$E17&amp;"'!G7")&lt;&gt;0,INDIRECT("'様式5-1_棟番号"&amp;$E17&amp;"'!G7"),"")</f>
        <v/>
      </c>
      <c r="I17" s="107" t="str" cm="1">
        <f t="array" aca="1" ref="I17" ca="1">IF($H17&lt;&gt;"",INDIRECT("'様式5-1_棟番号"&amp;$E17&amp;"'!G27"),"")</f>
        <v/>
      </c>
      <c r="J17" s="108" t="str" cm="1">
        <f t="array" aca="1" ref="J17" ca="1">IF($H17&lt;&gt;"",INDIRECT("'様式5-1_棟番号"&amp;$E17&amp;"'!H23"),"")</f>
        <v/>
      </c>
      <c r="K17" s="107" t="str" cm="1">
        <f t="array" aca="1" ref="K17" ca="1">IF($H17&lt;&gt;"",INDIRECT("'様式5-1_棟番号"&amp;$E17&amp;"'!G14"),"")</f>
        <v/>
      </c>
      <c r="L17" s="107" t="str" cm="1">
        <f t="array" aca="1" ref="L17" ca="1">IF($H17&lt;&gt;"",INDIRECT("'様式5-1_棟番号"&amp;$E17&amp;"'!G34"),"")</f>
        <v/>
      </c>
      <c r="M17" s="116" t="str" cm="1">
        <f t="array" aca="1" ref="M17" ca="1">IF($H17&lt;&gt;"",INDIRECT("'様式5-1_棟番号"&amp;$E17&amp;"'!G26"),"")</f>
        <v/>
      </c>
      <c r="N17" s="3"/>
      <c r="P17" s="226" t="str" cm="1">
        <f t="array" aca="1" ref="P17" ca="1">IF($H17&lt;&gt;"",INDIRECT("'様式5-1_棟番号"&amp;$E17&amp;"'!G38"),"")</f>
        <v/>
      </c>
      <c r="Q17" s="226" t="str" cm="1">
        <f t="array" aca="1" ref="Q17" ca="1">IF($H17&lt;&gt;"",INDIRECT("'様式5-1_棟番号"&amp;$E17&amp;"'!G46"),"")</f>
        <v/>
      </c>
    </row>
    <row r="18" spans="2:17" ht="24" customHeight="1">
      <c r="D18" s="3"/>
      <c r="E18" s="3"/>
      <c r="F18" s="3"/>
      <c r="G18" s="3"/>
      <c r="H18" s="3"/>
      <c r="I18" s="3"/>
      <c r="J18" s="3"/>
      <c r="K18" s="3"/>
      <c r="L18" s="3"/>
      <c r="M18" s="3"/>
      <c r="N18" s="3"/>
    </row>
    <row r="19" spans="2:17" ht="24" customHeight="1">
      <c r="D19" s="3"/>
      <c r="E19" s="369" t="s">
        <v>97</v>
      </c>
      <c r="F19" s="369"/>
      <c r="G19" s="369"/>
      <c r="H19" s="3"/>
      <c r="I19" s="3"/>
      <c r="J19" s="3"/>
      <c r="K19" s="3"/>
      <c r="L19" s="3"/>
      <c r="M19" s="3"/>
      <c r="N19" s="3"/>
    </row>
    <row r="20" spans="2:17" ht="24" customHeight="1">
      <c r="D20" s="3"/>
      <c r="E20" s="366" t="s">
        <v>1</v>
      </c>
      <c r="F20" s="370" t="s">
        <v>98</v>
      </c>
      <c r="G20" s="372" t="s">
        <v>72</v>
      </c>
      <c r="H20" s="373"/>
      <c r="I20" s="3"/>
      <c r="J20" s="3"/>
      <c r="K20" s="3"/>
      <c r="L20" s="3"/>
      <c r="M20" s="3"/>
      <c r="N20" s="3"/>
    </row>
    <row r="21" spans="2:17" ht="24" customHeight="1">
      <c r="D21" s="3"/>
      <c r="E21" s="366"/>
      <c r="F21" s="371"/>
      <c r="G21" s="168" t="s">
        <v>73</v>
      </c>
      <c r="H21" s="168" t="s">
        <v>75</v>
      </c>
      <c r="I21" s="3"/>
      <c r="J21" s="3"/>
      <c r="K21" s="3"/>
      <c r="L21" s="3"/>
      <c r="M21" s="3"/>
      <c r="N21" s="3"/>
    </row>
    <row r="22" spans="2:17" ht="24" customHeight="1">
      <c r="B22" s="249" t="str" cm="1">
        <f t="array" aca="1" ref="B22" ca="1">IF(INDIRECT("'様式5-1_棟番号"&amp;$E22&amp;"'!G7")&lt;&gt;0,INDIRECT("'様式5-1_棟番号"&amp;$E22&amp;"'!G7"),"")</f>
        <v/>
      </c>
      <c r="C22" s="114"/>
      <c r="D22" s="3"/>
      <c r="E22" s="118">
        <v>1</v>
      </c>
      <c r="F22" s="111" t="str" cm="1">
        <f t="array" aca="1" ref="F22" ca="1">IF($B22&lt;&gt;"",INDIRECT("'様式5-1_棟番号"&amp;$E22&amp;"'!G38"),"")</f>
        <v/>
      </c>
      <c r="G22" s="112" t="str" cm="1">
        <f t="array" aca="1" ref="G22" ca="1">IF(AND($B22&lt;&gt;"",$F22&lt;&gt;0),INDIRECT("'様式5-1_棟番号"&amp;$E22&amp;"'!G43"),"")</f>
        <v/>
      </c>
      <c r="H22" s="112" t="str" cm="1">
        <f t="array" aca="1" ref="H22" ca="1">IF(AND($B22&lt;&gt;"",$F22&lt;&gt;0),INDIRECT("'様式5-1_棟番号"&amp;$E22&amp;"'!G44"),"")</f>
        <v/>
      </c>
      <c r="I22" s="3"/>
      <c r="J22" s="3"/>
      <c r="K22" s="3"/>
      <c r="L22" s="3"/>
      <c r="M22" s="3"/>
      <c r="N22" s="3"/>
    </row>
    <row r="23" spans="2:17" ht="24" customHeight="1">
      <c r="B23" s="249" t="str" cm="1">
        <f t="array" aca="1" ref="B23" ca="1">IF(INDIRECT("'様式5-1_棟番号"&amp;$E23&amp;"'!G7")&lt;&gt;0,INDIRECT("'様式5-1_棟番号"&amp;$E23&amp;"'!G7"),"")</f>
        <v/>
      </c>
      <c r="C23" s="114"/>
      <c r="D23" s="3"/>
      <c r="E23" s="118">
        <v>2</v>
      </c>
      <c r="F23" s="111" t="str" cm="1">
        <f t="array" aca="1" ref="F23" ca="1">IF($B23&lt;&gt;"",INDIRECT("'様式5-1_棟番号"&amp;$E23&amp;"'!G38"),"")</f>
        <v/>
      </c>
      <c r="G23" s="112" t="str" cm="1">
        <f t="array" aca="1" ref="G23" ca="1">IF(AND($B23&lt;&gt;"",$F23&lt;&gt;0),INDIRECT("'様式5-1_棟番号"&amp;$E23&amp;"'!G43"),"")</f>
        <v/>
      </c>
      <c r="H23" s="112" t="str" cm="1">
        <f t="array" aca="1" ref="H23" ca="1">IF(AND($B23&lt;&gt;"",$F23&lt;&gt;0),INDIRECT("'様式5-1_棟番号"&amp;$E23&amp;"'!G44"),"")</f>
        <v/>
      </c>
      <c r="I23" s="3"/>
      <c r="J23" s="3"/>
      <c r="K23" s="3"/>
      <c r="L23" s="3"/>
      <c r="M23" s="3"/>
      <c r="N23" s="3"/>
    </row>
    <row r="24" spans="2:17" ht="24" customHeight="1">
      <c r="B24" s="249" t="str" cm="1">
        <f t="array" aca="1" ref="B24" ca="1">IF(INDIRECT("'様式5-1_棟番号"&amp;$E24&amp;"'!G7")&lt;&gt;0,INDIRECT("'様式5-1_棟番号"&amp;$E24&amp;"'!G7"),"")</f>
        <v/>
      </c>
      <c r="C24" s="114"/>
      <c r="D24" s="3"/>
      <c r="E24" s="118">
        <v>3</v>
      </c>
      <c r="F24" s="111" t="str" cm="1">
        <f t="array" aca="1" ref="F24" ca="1">IF($B24&lt;&gt;"",INDIRECT("'様式5-1_棟番号"&amp;$E24&amp;"'!G38"),"")</f>
        <v/>
      </c>
      <c r="G24" s="112" t="str" cm="1">
        <f t="array" aca="1" ref="G24" ca="1">IF(AND($B24&lt;&gt;"",$F24&lt;&gt;0),INDIRECT("'様式5-1_棟番号"&amp;$E24&amp;"'!G43"),"")</f>
        <v/>
      </c>
      <c r="H24" s="112" t="str" cm="1">
        <f t="array" aca="1" ref="H24" ca="1">IF(AND($B24&lt;&gt;"",$F24&lt;&gt;0),INDIRECT("'様式5-1_棟番号"&amp;$E24&amp;"'!G44"),"")</f>
        <v/>
      </c>
      <c r="I24" s="3"/>
      <c r="J24" s="3"/>
      <c r="K24" s="3"/>
      <c r="L24" s="3"/>
      <c r="M24" s="3"/>
      <c r="N24" s="3"/>
    </row>
    <row r="25" spans="2:17" ht="24" customHeight="1">
      <c r="B25" s="249" t="str" cm="1">
        <f t="array" aca="1" ref="B25" ca="1">IF(INDIRECT("'様式5-1_棟番号"&amp;$E25&amp;"'!G7")&lt;&gt;0,INDIRECT("'様式5-1_棟番号"&amp;$E25&amp;"'!G7"),"")</f>
        <v/>
      </c>
      <c r="C25" s="114"/>
      <c r="D25" s="3"/>
      <c r="E25" s="118">
        <v>4</v>
      </c>
      <c r="F25" s="111" t="str" cm="1">
        <f t="array" aca="1" ref="F25" ca="1">IF($B25&lt;&gt;"",INDIRECT("'様式5-1_棟番号"&amp;$E25&amp;"'!G38"),"")</f>
        <v/>
      </c>
      <c r="G25" s="112" t="str" cm="1">
        <f t="array" aca="1" ref="G25" ca="1">IF(AND($B25&lt;&gt;"",$F25&lt;&gt;0),INDIRECT("'様式5-1_棟番号"&amp;$E25&amp;"'!G43"),"")</f>
        <v/>
      </c>
      <c r="H25" s="112" t="str" cm="1">
        <f t="array" aca="1" ref="H25" ca="1">IF(AND($B25&lt;&gt;"",$F25&lt;&gt;0),INDIRECT("'様式5-1_棟番号"&amp;$E25&amp;"'!G44"),"")</f>
        <v/>
      </c>
      <c r="I25" s="3"/>
      <c r="J25" s="3"/>
      <c r="K25" s="3"/>
      <c r="L25" s="3"/>
      <c r="M25" s="3"/>
      <c r="N25" s="3"/>
    </row>
    <row r="26" spans="2:17" ht="24" customHeight="1">
      <c r="B26" s="249" t="str" cm="1">
        <f t="array" aca="1" ref="B26" ca="1">IF(INDIRECT("'様式5-1_棟番号"&amp;$E26&amp;"'!G7")&lt;&gt;0,INDIRECT("'様式5-1_棟番号"&amp;$E26&amp;"'!G7"),"")</f>
        <v/>
      </c>
      <c r="C26" s="114"/>
      <c r="D26" s="3"/>
      <c r="E26" s="118">
        <v>5</v>
      </c>
      <c r="F26" s="111" t="str" cm="1">
        <f t="array" aca="1" ref="F26" ca="1">IF($B26&lt;&gt;"",INDIRECT("'様式5-1_棟番号"&amp;$E26&amp;"'!G38"),"")</f>
        <v/>
      </c>
      <c r="G26" s="112" t="str" cm="1">
        <f t="array" aca="1" ref="G26" ca="1">IF(AND($B26&lt;&gt;"",$F26&lt;&gt;0),INDIRECT("'様式5-1_棟番号"&amp;$E26&amp;"'!G43"),"")</f>
        <v/>
      </c>
      <c r="H26" s="112" t="str" cm="1">
        <f t="array" aca="1" ref="H26" ca="1">IF(AND($B26&lt;&gt;"",$F26&lt;&gt;0),INDIRECT("'様式5-1_棟番号"&amp;$E26&amp;"'!G44"),"")</f>
        <v/>
      </c>
      <c r="I26" s="3"/>
      <c r="J26" s="3"/>
      <c r="K26" s="3"/>
      <c r="L26" s="3"/>
      <c r="M26" s="3"/>
      <c r="N26" s="3"/>
    </row>
    <row r="27" spans="2:17" ht="24" hidden="1" customHeight="1">
      <c r="B27" s="249" t="str" cm="1">
        <f t="array" aca="1" ref="B27" ca="1">IF(INDIRECT("'様式5-1_棟番号"&amp;$E27&amp;"'!G7")&lt;&gt;0,INDIRECT("'様式5-1_棟番号"&amp;$E27&amp;"'!G7"),"")</f>
        <v/>
      </c>
      <c r="C27" s="114"/>
      <c r="D27" s="3"/>
      <c r="E27" s="118">
        <v>6</v>
      </c>
      <c r="F27" s="111" t="str" cm="1">
        <f t="array" aca="1" ref="F27" ca="1">IF($B27&lt;&gt;"",INDIRECT("'様式5-1_棟番号"&amp;$E27&amp;"'!G38"),"")</f>
        <v/>
      </c>
      <c r="G27" s="112" t="str" cm="1">
        <f t="array" aca="1" ref="G27" ca="1">IF(AND($B27&lt;&gt;"",$F27&lt;&gt;0),INDIRECT("'様式5-1_棟番号"&amp;$E27&amp;"'!G43"),"")</f>
        <v/>
      </c>
      <c r="H27" s="112" t="str" cm="1">
        <f t="array" aca="1" ref="H27" ca="1">IF(AND($B27&lt;&gt;"",$F27&lt;&gt;0),INDIRECT("'様式5-1_棟番号"&amp;$E27&amp;"'!G44"),"")</f>
        <v/>
      </c>
      <c r="I27" s="3"/>
      <c r="J27" s="3"/>
      <c r="K27" s="3"/>
      <c r="L27" s="3"/>
      <c r="M27" s="3"/>
      <c r="N27" s="3"/>
    </row>
    <row r="28" spans="2:17" ht="24" hidden="1" customHeight="1">
      <c r="B28" s="249" t="str" cm="1">
        <f t="array" aca="1" ref="B28" ca="1">IF(INDIRECT("'様式5-1_棟番号"&amp;$E28&amp;"'!G7")&lt;&gt;0,INDIRECT("'様式5-1_棟番号"&amp;$E28&amp;"'!G7"),"")</f>
        <v/>
      </c>
      <c r="C28" s="114"/>
      <c r="D28" s="3"/>
      <c r="E28" s="118">
        <v>7</v>
      </c>
      <c r="F28" s="111" t="str" cm="1">
        <f t="array" aca="1" ref="F28" ca="1">IF($B28&lt;&gt;"",INDIRECT("'様式5-1_棟番号"&amp;$E28&amp;"'!G38"),"")</f>
        <v/>
      </c>
      <c r="G28" s="112" t="str" cm="1">
        <f t="array" aca="1" ref="G28" ca="1">IF(AND($B28&lt;&gt;"",$F28&lt;&gt;0),INDIRECT("'様式5-1_棟番号"&amp;$E28&amp;"'!G43"),"")</f>
        <v/>
      </c>
      <c r="H28" s="112" t="str" cm="1">
        <f t="array" aca="1" ref="H28" ca="1">IF(AND($B28&lt;&gt;"",$F28&lt;&gt;0),INDIRECT("'様式5-1_棟番号"&amp;$E28&amp;"'!G44"),"")</f>
        <v/>
      </c>
      <c r="I28" s="3"/>
      <c r="J28" s="3"/>
      <c r="K28" s="3"/>
      <c r="L28" s="3"/>
      <c r="M28" s="3"/>
      <c r="N28" s="3"/>
    </row>
    <row r="29" spans="2:17" ht="24" hidden="1" customHeight="1">
      <c r="B29" s="249" t="str" cm="1">
        <f t="array" aca="1" ref="B29" ca="1">IF(INDIRECT("'様式5-1_棟番号"&amp;$E29&amp;"'!G7")&lt;&gt;0,INDIRECT("'様式5-1_棟番号"&amp;$E29&amp;"'!G7"),"")</f>
        <v/>
      </c>
      <c r="C29" s="114"/>
      <c r="D29" s="3"/>
      <c r="E29" s="118">
        <v>8</v>
      </c>
      <c r="F29" s="111" t="str" cm="1">
        <f t="array" aca="1" ref="F29" ca="1">IF($B29&lt;&gt;"",INDIRECT("'様式5-1_棟番号"&amp;$E29&amp;"'!G38"),"")</f>
        <v/>
      </c>
      <c r="G29" s="112" t="str" cm="1">
        <f t="array" aca="1" ref="G29" ca="1">IF(AND($B29&lt;&gt;"",$F29&lt;&gt;0),INDIRECT("'様式5-1_棟番号"&amp;$E29&amp;"'!G43"),"")</f>
        <v/>
      </c>
      <c r="H29" s="112" t="str" cm="1">
        <f t="array" aca="1" ref="H29" ca="1">IF(AND($B29&lt;&gt;"",$F29&lt;&gt;0),INDIRECT("'様式5-1_棟番号"&amp;$E29&amp;"'!G44"),"")</f>
        <v/>
      </c>
      <c r="I29" s="3"/>
      <c r="J29" s="3"/>
      <c r="K29" s="3"/>
      <c r="L29" s="3"/>
      <c r="M29" s="3"/>
      <c r="N29" s="3"/>
    </row>
    <row r="30" spans="2:17" ht="24" hidden="1" customHeight="1">
      <c r="B30" s="249" t="str" cm="1">
        <f t="array" aca="1" ref="B30" ca="1">IF(INDIRECT("'様式5-1_棟番号"&amp;$E30&amp;"'!G7")&lt;&gt;0,INDIRECT("'様式5-1_棟番号"&amp;$E30&amp;"'!G7"),"")</f>
        <v/>
      </c>
      <c r="C30" s="114"/>
      <c r="D30" s="3"/>
      <c r="E30" s="118">
        <v>9</v>
      </c>
      <c r="F30" s="111" t="str" cm="1">
        <f t="array" aca="1" ref="F30" ca="1">IF($B30&lt;&gt;"",INDIRECT("'様式5-1_棟番号"&amp;$E30&amp;"'!G38"),"")</f>
        <v/>
      </c>
      <c r="G30" s="112" t="str" cm="1">
        <f t="array" aca="1" ref="G30" ca="1">IF(AND($B30&lt;&gt;"",$F30&lt;&gt;0),INDIRECT("'様式5-1_棟番号"&amp;$E30&amp;"'!G43"),"")</f>
        <v/>
      </c>
      <c r="H30" s="112" t="str" cm="1">
        <f t="array" aca="1" ref="H30" ca="1">IF(AND($B30&lt;&gt;"",$F30&lt;&gt;0),INDIRECT("'様式5-1_棟番号"&amp;$E30&amp;"'!G44"),"")</f>
        <v/>
      </c>
      <c r="I30" s="3"/>
      <c r="J30" s="3"/>
      <c r="K30" s="3"/>
      <c r="L30" s="3"/>
      <c r="M30" s="3"/>
      <c r="N30" s="3"/>
    </row>
    <row r="31" spans="2:17" ht="24" hidden="1" customHeight="1">
      <c r="B31" s="249" t="str" cm="1">
        <f t="array" aca="1" ref="B31" ca="1">IF(INDIRECT("'様式5-1_棟番号"&amp;$E31&amp;"'!G7")&lt;&gt;0,INDIRECT("'様式5-1_棟番号"&amp;$E31&amp;"'!G7"),"")</f>
        <v/>
      </c>
      <c r="C31" s="114"/>
      <c r="D31" s="3"/>
      <c r="E31" s="118">
        <v>10</v>
      </c>
      <c r="F31" s="111" t="str" cm="1">
        <f t="array" aca="1" ref="F31" ca="1">IF($B31&lt;&gt;"",INDIRECT("'様式5-1_棟番号"&amp;$E31&amp;"'!G38"),"")</f>
        <v/>
      </c>
      <c r="G31" s="112" t="str" cm="1">
        <f t="array" aca="1" ref="G31" ca="1">IF(AND($B31&lt;&gt;"",$F31&lt;&gt;0),INDIRECT("'様式5-1_棟番号"&amp;$E31&amp;"'!G43"),"")</f>
        <v/>
      </c>
      <c r="H31" s="112" t="str" cm="1">
        <f t="array" aca="1" ref="H31" ca="1">IF(AND($B31&lt;&gt;"",$F31&lt;&gt;0),INDIRECT("'様式5-1_棟番号"&amp;$E31&amp;"'!G44"),"")</f>
        <v/>
      </c>
      <c r="I31" s="3"/>
      <c r="J31" s="3"/>
      <c r="K31" s="3"/>
      <c r="L31" s="3"/>
      <c r="M31" s="3"/>
      <c r="N31" s="3"/>
    </row>
    <row r="32" spans="2:17" ht="24" customHeight="1">
      <c r="D32" s="3"/>
      <c r="E32" s="3"/>
      <c r="F32" s="3"/>
      <c r="G32" s="3"/>
      <c r="H32" s="3"/>
      <c r="I32" s="3"/>
      <c r="J32" s="3"/>
      <c r="K32" s="3"/>
      <c r="L32" s="3"/>
      <c r="M32" s="3"/>
      <c r="N32" s="3"/>
    </row>
    <row r="33" spans="2:14" ht="24" customHeight="1">
      <c r="D33" s="3"/>
      <c r="E33" s="382" t="s">
        <v>99</v>
      </c>
      <c r="F33" s="382"/>
      <c r="G33" s="382"/>
      <c r="H33" s="3"/>
      <c r="I33" s="3"/>
      <c r="J33" s="3"/>
      <c r="K33" s="3"/>
      <c r="L33" s="3"/>
      <c r="M33" s="3"/>
      <c r="N33" s="3"/>
    </row>
    <row r="34" spans="2:14" ht="24" customHeight="1">
      <c r="D34" s="3"/>
      <c r="E34" s="366" t="s">
        <v>1</v>
      </c>
      <c r="F34" s="383" t="s">
        <v>100</v>
      </c>
      <c r="G34" s="366" t="s">
        <v>101</v>
      </c>
      <c r="H34" s="366"/>
      <c r="I34" s="366"/>
      <c r="J34" s="366"/>
      <c r="K34" s="366"/>
      <c r="L34" s="3"/>
      <c r="M34" s="3"/>
      <c r="N34" s="3"/>
    </row>
    <row r="35" spans="2:14" ht="24" customHeight="1">
      <c r="D35" s="3"/>
      <c r="E35" s="366"/>
      <c r="F35" s="372"/>
      <c r="G35" s="366"/>
      <c r="H35" s="366"/>
      <c r="I35" s="366"/>
      <c r="J35" s="366"/>
      <c r="K35" s="366"/>
      <c r="L35" s="3"/>
      <c r="M35" s="3"/>
      <c r="N35" s="3"/>
    </row>
    <row r="36" spans="2:14" ht="24" customHeight="1">
      <c r="B36" s="249" t="str" cm="1">
        <f t="array" aca="1" ref="B36" ca="1">IF(INDIRECT("'様式5-1_棟番号"&amp;$E36&amp;"'!G7")&lt;&gt;0,INDIRECT("'様式5-1_棟番号"&amp;$E36&amp;"'!G7"),"")</f>
        <v/>
      </c>
      <c r="C36" s="114"/>
      <c r="D36" s="3"/>
      <c r="E36" s="118">
        <v>1</v>
      </c>
      <c r="F36" s="115" t="str" cm="1">
        <f t="array" aca="1" ref="F36" ca="1">IF($B36&lt;&gt;"",INDIRECT("'様式5-1_棟番号"&amp;$E36&amp;"'!G46"),"")</f>
        <v/>
      </c>
      <c r="G36" s="367" t="str" cm="1">
        <f t="array" aca="1" ref="G36" ca="1">IF(AND($B36&lt;&gt;"",$F36&lt;&gt;0),INDIRECT("'様式5-1_棟番号"&amp;$E36&amp;"'!G47"),"")</f>
        <v/>
      </c>
      <c r="H36" s="378"/>
      <c r="I36" s="378"/>
      <c r="J36" s="378"/>
      <c r="K36" s="368"/>
      <c r="L36" s="3"/>
      <c r="M36" s="3"/>
      <c r="N36" s="3"/>
    </row>
    <row r="37" spans="2:14" ht="24" customHeight="1">
      <c r="B37" s="249" t="str" cm="1">
        <f t="array" aca="1" ref="B37" ca="1">IF(INDIRECT("'様式5-1_棟番号"&amp;$E37&amp;"'!G7")&lt;&gt;0,INDIRECT("'様式5-1_棟番号"&amp;$E37&amp;"'!G7"),"")</f>
        <v/>
      </c>
      <c r="C37" s="114"/>
      <c r="D37" s="3"/>
      <c r="E37" s="118">
        <v>2</v>
      </c>
      <c r="F37" s="115" t="str" cm="1">
        <f t="array" aca="1" ref="F37" ca="1">IF($B37&lt;&gt;"",INDIRECT("'様式5-1_棟番号"&amp;$E37&amp;"'!G46"),"")</f>
        <v/>
      </c>
      <c r="G37" s="367" t="str" cm="1">
        <f t="array" aca="1" ref="G37" ca="1">IF(AND($B37&lt;&gt;"",$F37&lt;&gt;0),INDIRECT("'様式5-1_棟番号"&amp;$E37&amp;"'!G47"),"")</f>
        <v/>
      </c>
      <c r="H37" s="378"/>
      <c r="I37" s="378"/>
      <c r="J37" s="378"/>
      <c r="K37" s="368"/>
      <c r="L37" s="3"/>
      <c r="M37" s="3"/>
      <c r="N37" s="3"/>
    </row>
    <row r="38" spans="2:14" ht="24" customHeight="1">
      <c r="B38" s="249" t="str" cm="1">
        <f t="array" aca="1" ref="B38" ca="1">IF(INDIRECT("'様式5-1_棟番号"&amp;$E38&amp;"'!G7")&lt;&gt;0,INDIRECT("'様式5-1_棟番号"&amp;$E38&amp;"'!G7"),"")</f>
        <v/>
      </c>
      <c r="C38" s="114"/>
      <c r="D38" s="3"/>
      <c r="E38" s="118">
        <v>3</v>
      </c>
      <c r="F38" s="115" t="str" cm="1">
        <f t="array" aca="1" ref="F38" ca="1">IF($B38&lt;&gt;"",INDIRECT("'様式5-1_棟番号"&amp;$E38&amp;"'!G46"),"")</f>
        <v/>
      </c>
      <c r="G38" s="367" t="str" cm="1">
        <f t="array" aca="1" ref="G38" ca="1">IF(AND($B38&lt;&gt;"",$F38&lt;&gt;0),INDIRECT("'様式5-1_棟番号"&amp;$E38&amp;"'!G47"),"")</f>
        <v/>
      </c>
      <c r="H38" s="378"/>
      <c r="I38" s="378"/>
      <c r="J38" s="378"/>
      <c r="K38" s="368"/>
      <c r="L38" s="3"/>
      <c r="M38" s="3"/>
      <c r="N38" s="3"/>
    </row>
    <row r="39" spans="2:14" ht="24" customHeight="1">
      <c r="B39" s="249" t="str" cm="1">
        <f t="array" aca="1" ref="B39" ca="1">IF(INDIRECT("'様式5-1_棟番号"&amp;$E39&amp;"'!G7")&lt;&gt;0,INDIRECT("'様式5-1_棟番号"&amp;$E39&amp;"'!G7"),"")</f>
        <v/>
      </c>
      <c r="C39" s="114"/>
      <c r="D39" s="3"/>
      <c r="E39" s="118">
        <v>4</v>
      </c>
      <c r="F39" s="115" t="str" cm="1">
        <f t="array" aca="1" ref="F39" ca="1">IF($B39&lt;&gt;"",INDIRECT("'様式5-1_棟番号"&amp;$E39&amp;"'!G46"),"")</f>
        <v/>
      </c>
      <c r="G39" s="367" t="str" cm="1">
        <f t="array" aca="1" ref="G39" ca="1">IF(AND($B39&lt;&gt;"",$F39&lt;&gt;0),INDIRECT("'様式5-1_棟番号"&amp;$E39&amp;"'!G47"),"")</f>
        <v/>
      </c>
      <c r="H39" s="378"/>
      <c r="I39" s="378"/>
      <c r="J39" s="378"/>
      <c r="K39" s="368"/>
      <c r="L39" s="3"/>
      <c r="M39" s="3"/>
      <c r="N39" s="3"/>
    </row>
    <row r="40" spans="2:14" ht="24" customHeight="1">
      <c r="B40" s="249" t="str" cm="1">
        <f t="array" aca="1" ref="B40" ca="1">IF(INDIRECT("'様式5-1_棟番号"&amp;$E40&amp;"'!G7")&lt;&gt;0,INDIRECT("'様式5-1_棟番号"&amp;$E40&amp;"'!G7"),"")</f>
        <v/>
      </c>
      <c r="C40" s="114"/>
      <c r="D40" s="3"/>
      <c r="E40" s="118">
        <v>5</v>
      </c>
      <c r="F40" s="115" t="str" cm="1">
        <f t="array" aca="1" ref="F40" ca="1">IF($B40&lt;&gt;"",INDIRECT("'様式5-1_棟番号"&amp;$E40&amp;"'!G46"),"")</f>
        <v/>
      </c>
      <c r="G40" s="367" t="str" cm="1">
        <f t="array" aca="1" ref="G40" ca="1">IF(AND($B40&lt;&gt;"",$F40&lt;&gt;0),INDIRECT("'様式5-1_棟番号"&amp;$E40&amp;"'!G47"),"")</f>
        <v/>
      </c>
      <c r="H40" s="378"/>
      <c r="I40" s="378"/>
      <c r="J40" s="378"/>
      <c r="K40" s="368"/>
      <c r="L40" s="3"/>
      <c r="M40" s="3"/>
      <c r="N40" s="3"/>
    </row>
    <row r="41" spans="2:14" ht="24" hidden="1" customHeight="1">
      <c r="B41" s="249" t="str" cm="1">
        <f t="array" aca="1" ref="B41" ca="1">IF(INDIRECT("'様式5-1_棟番号"&amp;$E41&amp;"'!G7")&lt;&gt;0,INDIRECT("'様式5-1_棟番号"&amp;$E41&amp;"'!G7"),"")</f>
        <v/>
      </c>
      <c r="C41" s="114"/>
      <c r="D41" s="3"/>
      <c r="E41" s="118">
        <v>6</v>
      </c>
      <c r="F41" s="115" t="str" cm="1">
        <f t="array" aca="1" ref="F41" ca="1">IF($B41&lt;&gt;"",INDIRECT("'様式5-1_棟番号"&amp;$E41&amp;"'!G46"),"")</f>
        <v/>
      </c>
      <c r="G41" s="367" t="str" cm="1">
        <f t="array" aca="1" ref="G41" ca="1">IF(AND($B41&lt;&gt;"",$F41&lt;&gt;0),INDIRECT("'様式5-1_棟番号"&amp;$E41&amp;"'!G47"),"")</f>
        <v/>
      </c>
      <c r="H41" s="378"/>
      <c r="I41" s="378"/>
      <c r="J41" s="378"/>
      <c r="K41" s="368"/>
      <c r="L41" s="3"/>
      <c r="M41" s="3"/>
      <c r="N41" s="3"/>
    </row>
    <row r="42" spans="2:14" ht="24" hidden="1" customHeight="1">
      <c r="B42" s="249" t="str" cm="1">
        <f t="array" aca="1" ref="B42" ca="1">IF(INDIRECT("'様式5-1_棟番号"&amp;$E42&amp;"'!G7")&lt;&gt;0,INDIRECT("'様式5-1_棟番号"&amp;$E42&amp;"'!G7"),"")</f>
        <v/>
      </c>
      <c r="C42" s="114"/>
      <c r="D42" s="3"/>
      <c r="E42" s="118">
        <v>7</v>
      </c>
      <c r="F42" s="115" t="str" cm="1">
        <f t="array" aca="1" ref="F42" ca="1">IF($B42&lt;&gt;"",INDIRECT("'様式5-1_棟番号"&amp;$E42&amp;"'!G46"),"")</f>
        <v/>
      </c>
      <c r="G42" s="367" t="str" cm="1">
        <f t="array" aca="1" ref="G42" ca="1">IF(AND($B42&lt;&gt;"",$F42&lt;&gt;0),INDIRECT("'様式5-1_棟番号"&amp;$E42&amp;"'!G47"),"")</f>
        <v/>
      </c>
      <c r="H42" s="378"/>
      <c r="I42" s="378"/>
      <c r="J42" s="378"/>
      <c r="K42" s="368"/>
      <c r="L42" s="3"/>
      <c r="M42" s="3"/>
      <c r="N42" s="3"/>
    </row>
    <row r="43" spans="2:14" ht="24" hidden="1" customHeight="1">
      <c r="B43" s="249" t="str" cm="1">
        <f t="array" aca="1" ref="B43" ca="1">IF(INDIRECT("'様式5-1_棟番号"&amp;$E43&amp;"'!G7")&lt;&gt;0,INDIRECT("'様式5-1_棟番号"&amp;$E43&amp;"'!G7"),"")</f>
        <v/>
      </c>
      <c r="C43" s="114"/>
      <c r="D43" s="3"/>
      <c r="E43" s="118">
        <v>8</v>
      </c>
      <c r="F43" s="115" t="str" cm="1">
        <f t="array" aca="1" ref="F43" ca="1">IF($B43&lt;&gt;"",INDIRECT("'様式5-1_棟番号"&amp;$E43&amp;"'!G46"),"")</f>
        <v/>
      </c>
      <c r="G43" s="367" t="str" cm="1">
        <f t="array" aca="1" ref="G43" ca="1">IF(AND($B43&lt;&gt;"",$F43&lt;&gt;0),INDIRECT("'様式5-1_棟番号"&amp;$E43&amp;"'!G47"),"")</f>
        <v/>
      </c>
      <c r="H43" s="378"/>
      <c r="I43" s="378"/>
      <c r="J43" s="378"/>
      <c r="K43" s="368"/>
      <c r="L43" s="3"/>
      <c r="M43" s="3"/>
      <c r="N43" s="3"/>
    </row>
    <row r="44" spans="2:14" ht="24" hidden="1" customHeight="1">
      <c r="B44" s="249" t="str" cm="1">
        <f t="array" aca="1" ref="B44" ca="1">IF(INDIRECT("'様式5-1_棟番号"&amp;$E44&amp;"'!G7")&lt;&gt;0,INDIRECT("'様式5-1_棟番号"&amp;$E44&amp;"'!G7"),"")</f>
        <v/>
      </c>
      <c r="C44" s="114"/>
      <c r="D44" s="3"/>
      <c r="E44" s="118">
        <v>9</v>
      </c>
      <c r="F44" s="115" t="str" cm="1">
        <f t="array" aca="1" ref="F44" ca="1">IF($B44&lt;&gt;"",INDIRECT("'様式5-1_棟番号"&amp;$E44&amp;"'!G46"),"")</f>
        <v/>
      </c>
      <c r="G44" s="367" t="str" cm="1">
        <f t="array" aca="1" ref="G44" ca="1">IF(AND($B44&lt;&gt;"",$F44&lt;&gt;0),INDIRECT("'様式5-1_棟番号"&amp;$E44&amp;"'!G47"),"")</f>
        <v/>
      </c>
      <c r="H44" s="378"/>
      <c r="I44" s="378"/>
      <c r="J44" s="378"/>
      <c r="K44" s="368"/>
      <c r="L44" s="3"/>
      <c r="M44" s="3"/>
      <c r="N44" s="3"/>
    </row>
    <row r="45" spans="2:14" ht="24" hidden="1" customHeight="1">
      <c r="B45" s="249" t="str" cm="1">
        <f t="array" aca="1" ref="B45" ca="1">IF(INDIRECT("'様式5-1_棟番号"&amp;$E45&amp;"'!G7")&lt;&gt;0,INDIRECT("'様式5-1_棟番号"&amp;$E45&amp;"'!G7"),"")</f>
        <v/>
      </c>
      <c r="C45" s="114"/>
      <c r="D45" s="3"/>
      <c r="E45" s="118">
        <v>10</v>
      </c>
      <c r="F45" s="115" t="str" cm="1">
        <f t="array" aca="1" ref="F45" ca="1">IF($B45&lt;&gt;"",INDIRECT("'様式5-1_棟番号"&amp;$E45&amp;"'!G46"),"")</f>
        <v/>
      </c>
      <c r="G45" s="367" t="str" cm="1">
        <f t="array" aca="1" ref="G45" ca="1">IF(AND($B45&lt;&gt;"",$F45&lt;&gt;0),INDIRECT("'様式5-1_棟番号"&amp;$E45&amp;"'!G47"),"")</f>
        <v/>
      </c>
      <c r="H45" s="378"/>
      <c r="I45" s="378"/>
      <c r="J45" s="378"/>
      <c r="K45" s="368"/>
      <c r="L45" s="3"/>
      <c r="M45" s="3"/>
      <c r="N45" s="3"/>
    </row>
    <row r="46" spans="2:14" ht="24" customHeight="1">
      <c r="D46" s="3"/>
      <c r="E46" s="3"/>
      <c r="F46" s="3"/>
      <c r="G46" s="3"/>
      <c r="H46" s="3"/>
      <c r="I46" s="3"/>
      <c r="J46" s="3"/>
      <c r="K46" s="3"/>
      <c r="L46" s="3"/>
      <c r="M46" s="3"/>
      <c r="N46" s="3"/>
    </row>
  </sheetData>
  <sheetProtection algorithmName="SHA-512" hashValue="XaI+y50oMU7Swn06K8MX1Wv1MdS5MQUE+9ALiAoN3rG2nXz2XMG/gx5UbV3XR3Ow2sL+749RI3C+l6VlHDDwag==" saltValue="76n31cyCrPSOqPUzY/SNKw==" spinCount="100000" sheet="1" objects="1" scenarios="1" formatRows="0"/>
  <mergeCells count="36">
    <mergeCell ref="E4:M4"/>
    <mergeCell ref="E5:G5"/>
    <mergeCell ref="G41:K41"/>
    <mergeCell ref="G42:K42"/>
    <mergeCell ref="G43:K43"/>
    <mergeCell ref="G38:K38"/>
    <mergeCell ref="G39:K39"/>
    <mergeCell ref="G40:K40"/>
    <mergeCell ref="E33:G33"/>
    <mergeCell ref="E34:E35"/>
    <mergeCell ref="F34:F35"/>
    <mergeCell ref="G34:K35"/>
    <mergeCell ref="F9:G9"/>
    <mergeCell ref="F10:G10"/>
    <mergeCell ref="F11:G11"/>
    <mergeCell ref="G36:K36"/>
    <mergeCell ref="G37:K37"/>
    <mergeCell ref="F12:G12"/>
    <mergeCell ref="F13:G13"/>
    <mergeCell ref="G45:K45"/>
    <mergeCell ref="G44:K44"/>
    <mergeCell ref="K6:L6"/>
    <mergeCell ref="F17:G17"/>
    <mergeCell ref="E19:G19"/>
    <mergeCell ref="E20:E21"/>
    <mergeCell ref="F20:F21"/>
    <mergeCell ref="G20:H20"/>
    <mergeCell ref="E6:E7"/>
    <mergeCell ref="F6:G7"/>
    <mergeCell ref="H6:H7"/>
    <mergeCell ref="I6:I7"/>
    <mergeCell ref="J6:J7"/>
    <mergeCell ref="F14:G14"/>
    <mergeCell ref="F15:G15"/>
    <mergeCell ref="F16:G16"/>
    <mergeCell ref="F8:G8"/>
  </mergeCells>
  <phoneticPr fontId="1"/>
  <pageMargins left="0.7" right="0.7" top="0.75" bottom="0.75" header="0.3" footer="0.3"/>
  <pageSetup paperSize="9" scale="6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8F1C1-50A2-45AB-82F9-2B2DCF70B67D}">
  <sheetPr codeName="Sheet12"/>
  <dimension ref="A1:AR33"/>
  <sheetViews>
    <sheetView view="pageBreakPreview" zoomScale="90" zoomScaleNormal="100" zoomScaleSheetLayoutView="90" workbookViewId="0"/>
  </sheetViews>
  <sheetFormatPr defaultColWidth="8.625" defaultRowHeight="30" customHeight="1"/>
  <cols>
    <col min="1" max="1" width="11.75" style="4" customWidth="1"/>
    <col min="2" max="2" width="26.125" style="4" customWidth="1"/>
    <col min="3" max="39" width="3.625" style="4" customWidth="1"/>
    <col min="40" max="40" width="6.25" style="4" hidden="1" customWidth="1"/>
    <col min="41" max="44" width="8.625" style="4" hidden="1" customWidth="1"/>
    <col min="45" max="45" width="8.625" style="4" customWidth="1"/>
    <col min="46" max="16384" width="8.625" style="4"/>
  </cols>
  <sheetData>
    <row r="1" spans="1:44" ht="18">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95"/>
      <c r="AF1" s="95"/>
      <c r="AG1" s="95"/>
      <c r="AH1" s="95"/>
      <c r="AI1" s="103"/>
      <c r="AJ1" s="162"/>
      <c r="AK1" s="162"/>
      <c r="AL1" s="162" t="s">
        <v>216</v>
      </c>
      <c r="AM1" s="95"/>
      <c r="AN1" s="95"/>
    </row>
    <row r="2" spans="1:44" ht="28.35" customHeight="1">
      <c r="A2" s="100"/>
      <c r="B2" s="100"/>
      <c r="C2" s="100"/>
      <c r="D2" s="100"/>
      <c r="E2" s="100"/>
      <c r="F2" s="100"/>
      <c r="G2" s="100"/>
      <c r="H2" s="100"/>
      <c r="I2" s="100"/>
      <c r="K2" s="100"/>
      <c r="L2" s="100"/>
      <c r="M2" s="101" t="s">
        <v>102</v>
      </c>
      <c r="N2" s="100"/>
      <c r="O2" s="100"/>
      <c r="P2" s="100"/>
      <c r="Q2" s="100"/>
      <c r="R2" s="100"/>
      <c r="S2" s="100"/>
      <c r="T2" s="100"/>
      <c r="U2" s="100"/>
      <c r="V2" s="100"/>
      <c r="W2" s="100"/>
      <c r="X2" s="100"/>
      <c r="Y2" s="100"/>
      <c r="Z2" s="101"/>
      <c r="AA2" s="101"/>
      <c r="AB2" s="101"/>
      <c r="AC2" s="101"/>
      <c r="AD2" s="101"/>
      <c r="AE2" s="101"/>
      <c r="AF2" s="101"/>
      <c r="AG2" s="101"/>
      <c r="AH2" s="101"/>
      <c r="AI2" s="105"/>
      <c r="AK2" s="105"/>
      <c r="AL2" s="103" t="s">
        <v>181</v>
      </c>
      <c r="AM2" s="101"/>
      <c r="AN2" s="101"/>
    </row>
    <row r="3" spans="1:44" s="21" customFormat="1" ht="28.35" customHeight="1" thickBot="1">
      <c r="A3" s="99" t="s">
        <v>215</v>
      </c>
      <c r="B3" s="36"/>
      <c r="C3" s="37"/>
      <c r="D3" s="37"/>
      <c r="E3" s="37"/>
      <c r="F3" s="37"/>
      <c r="G3" s="37"/>
      <c r="H3" s="37"/>
      <c r="I3" s="37"/>
      <c r="J3" s="37"/>
      <c r="K3" s="37"/>
      <c r="L3" s="37"/>
      <c r="M3" s="37"/>
      <c r="N3" s="37"/>
      <c r="O3" s="37"/>
      <c r="P3" s="37"/>
      <c r="Q3" s="37"/>
      <c r="R3" s="37"/>
      <c r="S3" s="33"/>
      <c r="T3" s="33"/>
      <c r="U3" s="33"/>
      <c r="V3" s="33"/>
      <c r="W3" s="33"/>
      <c r="X3" s="33"/>
      <c r="Y3" s="33"/>
      <c r="Z3" s="33"/>
      <c r="AA3" s="33"/>
      <c r="AB3" s="33"/>
      <c r="AC3" s="33"/>
      <c r="AD3" s="33"/>
      <c r="AE3" s="33"/>
      <c r="AF3" s="33"/>
      <c r="AG3" s="33"/>
      <c r="AH3" s="33"/>
      <c r="AI3" s="33"/>
      <c r="AJ3" s="33"/>
      <c r="AK3" s="33"/>
      <c r="AL3" s="33"/>
      <c r="AM3" s="33"/>
      <c r="AN3" s="33"/>
    </row>
    <row r="4" spans="1:44" ht="28.35" customHeight="1" thickBot="1">
      <c r="A4" s="397" t="s">
        <v>103</v>
      </c>
      <c r="B4" s="397"/>
      <c r="C4" s="384"/>
      <c r="D4" s="385"/>
      <c r="E4" s="386"/>
      <c r="F4" s="387"/>
      <c r="G4" s="210" t="s">
        <v>104</v>
      </c>
      <c r="H4" s="384"/>
      <c r="I4" s="388"/>
      <c r="J4" s="386"/>
      <c r="K4" s="387"/>
      <c r="L4" s="3"/>
      <c r="M4" s="3"/>
      <c r="N4" s="3"/>
      <c r="O4" s="3"/>
      <c r="P4" s="3"/>
      <c r="Q4" s="3"/>
      <c r="R4" s="211" t="str">
        <f>IF(OR(AND($A$31&lt;$C$31,$A$31&gt;2000),$A$31&gt;=$O$31),"事業期間の開始は"&amp;$AO$4&amp;"4月以降、"&amp;$AO$4&amp;"度内としてください。","")</f>
        <v/>
      </c>
      <c r="S4" s="3"/>
      <c r="T4" s="3"/>
      <c r="U4" s="3"/>
      <c r="V4" s="3"/>
      <c r="W4" s="3"/>
      <c r="X4" s="3"/>
      <c r="Y4" s="3"/>
      <c r="Z4" s="3"/>
      <c r="AA4" s="3"/>
      <c r="AB4" s="3"/>
      <c r="AC4" s="3"/>
      <c r="AD4" s="3"/>
      <c r="AE4" s="3"/>
      <c r="AF4" s="3"/>
      <c r="AG4" s="3"/>
      <c r="AH4" s="3"/>
      <c r="AI4" s="3"/>
      <c r="AJ4" s="3"/>
      <c r="AK4" s="3"/>
      <c r="AL4" s="3"/>
      <c r="AM4" s="3"/>
      <c r="AN4" s="3">
        <v>2026</v>
      </c>
      <c r="AO4" s="4" t="str">
        <f>"令和"&amp;($AN$4-2018)&amp;"年"</f>
        <v>令和8年</v>
      </c>
      <c r="AP4" s="4" t="str">
        <f>"令和"&amp;($AN$4-2018)+1&amp;"年"</f>
        <v>令和9年</v>
      </c>
      <c r="AQ4" s="4" t="str">
        <f>"令和"&amp;($AN$4-2018)+2&amp;"年"</f>
        <v>令和10年</v>
      </c>
      <c r="AR4" s="4" t="str">
        <f>"令和"&amp;($AN$4-2018)+3&amp;"年"</f>
        <v>令和11年</v>
      </c>
    </row>
    <row r="5" spans="1:44" ht="9.75" customHeight="1">
      <c r="A5" s="186"/>
      <c r="B5" s="186"/>
      <c r="C5" s="192"/>
      <c r="D5" s="192"/>
      <c r="E5" s="192"/>
      <c r="F5" s="192"/>
      <c r="G5" s="192"/>
      <c r="H5" s="38"/>
      <c r="I5" s="192"/>
      <c r="J5" s="192"/>
      <c r="K5" s="192"/>
      <c r="L5" s="192"/>
      <c r="M5" s="192"/>
      <c r="N5" s="192"/>
      <c r="O5" s="192"/>
      <c r="P5" s="192"/>
      <c r="Q5" s="192"/>
      <c r="R5" s="3"/>
      <c r="S5" s="3"/>
      <c r="T5" s="3"/>
      <c r="U5" s="3"/>
      <c r="V5" s="3"/>
      <c r="W5" s="3"/>
      <c r="X5" s="3"/>
      <c r="Y5" s="3"/>
      <c r="Z5" s="3"/>
      <c r="AA5" s="3"/>
      <c r="AB5" s="3"/>
      <c r="AC5" s="3"/>
      <c r="AD5" s="3"/>
      <c r="AE5" s="3"/>
      <c r="AF5" s="3"/>
      <c r="AG5" s="3"/>
      <c r="AH5" s="3"/>
      <c r="AI5" s="3"/>
      <c r="AJ5" s="3"/>
      <c r="AK5" s="3"/>
      <c r="AL5" s="3"/>
      <c r="AM5" s="3"/>
      <c r="AN5" s="3"/>
    </row>
    <row r="6" spans="1:44" ht="18" customHeight="1">
      <c r="A6" s="34"/>
      <c r="B6" s="34"/>
      <c r="C6" s="3"/>
      <c r="D6" s="228"/>
      <c r="E6" s="228"/>
      <c r="F6" s="228"/>
      <c r="G6" s="228"/>
      <c r="H6" s="228"/>
      <c r="I6" s="3"/>
      <c r="J6" s="193"/>
      <c r="K6" s="228" t="s">
        <v>159</v>
      </c>
      <c r="L6" s="229"/>
      <c r="M6" s="229"/>
      <c r="N6" s="230"/>
      <c r="O6" s="193"/>
      <c r="P6" s="35"/>
      <c r="Q6" s="35"/>
      <c r="R6" s="35"/>
      <c r="S6" s="3"/>
      <c r="T6" s="3"/>
      <c r="U6" s="3"/>
      <c r="V6" s="3"/>
      <c r="W6" s="3"/>
      <c r="X6" s="3"/>
      <c r="Y6" s="3"/>
      <c r="Z6" s="3"/>
      <c r="AA6" s="193"/>
      <c r="AB6" s="3"/>
      <c r="AC6" s="3"/>
      <c r="AD6" s="3"/>
      <c r="AE6" s="3"/>
      <c r="AF6" s="3"/>
      <c r="AG6" s="3"/>
      <c r="AH6" s="3"/>
      <c r="AI6" s="3"/>
      <c r="AJ6" s="3"/>
      <c r="AK6" s="3"/>
      <c r="AL6" s="3"/>
      <c r="AM6"/>
      <c r="AN6"/>
    </row>
    <row r="7" spans="1:44" s="22" customFormat="1" ht="28.5" customHeight="1">
      <c r="A7" s="389"/>
      <c r="B7" s="389" t="s">
        <v>105</v>
      </c>
      <c r="C7" s="199" t="str">
        <f>"令和"&amp;($AN$4-2018)&amp;"年度"</f>
        <v>令和8年度</v>
      </c>
      <c r="D7" s="198"/>
      <c r="E7" s="198"/>
      <c r="F7" s="198"/>
      <c r="G7" s="198"/>
      <c r="H7" s="198"/>
      <c r="I7" s="231"/>
      <c r="J7" s="198"/>
      <c r="K7" s="198"/>
      <c r="L7" s="187"/>
      <c r="M7" s="187"/>
      <c r="N7" s="203"/>
      <c r="O7" s="187" t="str">
        <f>"令和"&amp;($AN$4-2018)+1&amp;"年度"</f>
        <v>令和9年度</v>
      </c>
      <c r="P7" s="187"/>
      <c r="Q7" s="187"/>
      <c r="R7" s="187"/>
      <c r="S7" s="187"/>
      <c r="T7" s="187"/>
      <c r="U7" s="187"/>
      <c r="V7" s="187"/>
      <c r="W7" s="187"/>
      <c r="X7" s="198"/>
      <c r="Y7" s="198"/>
      <c r="Z7" s="197"/>
      <c r="AA7" s="199" t="str">
        <f>"令和"&amp;($AN$4-2018)+2&amp;"年度"</f>
        <v>令和10年度</v>
      </c>
      <c r="AB7" s="198"/>
      <c r="AC7" s="198"/>
      <c r="AD7" s="198"/>
      <c r="AE7" s="198"/>
      <c r="AF7" s="198"/>
      <c r="AG7" s="198"/>
      <c r="AH7" s="198"/>
      <c r="AI7" s="198"/>
      <c r="AJ7" s="198"/>
      <c r="AK7" s="198"/>
      <c r="AL7" s="197"/>
      <c r="AM7"/>
      <c r="AN7"/>
    </row>
    <row r="8" spans="1:44" s="22" customFormat="1" ht="18.75">
      <c r="A8" s="390"/>
      <c r="B8" s="392"/>
      <c r="C8" s="232" t="str">
        <f>"令和"&amp;($AN$4-2018)&amp;"("&amp;$AN$4&amp;")年"</f>
        <v>令和8(2026)年</v>
      </c>
      <c r="D8" s="200"/>
      <c r="E8" s="200"/>
      <c r="F8" s="200"/>
      <c r="G8" s="200"/>
      <c r="H8" s="201"/>
      <c r="I8" s="201"/>
      <c r="J8" s="201"/>
      <c r="K8" s="202"/>
      <c r="L8" s="233" t="str">
        <f>"令和"&amp;(($AN$4-2018)+1)&amp;"("&amp;($AN$4+1)&amp;")年"</f>
        <v>令和9(2027)年</v>
      </c>
      <c r="M8" s="234"/>
      <c r="N8" s="234"/>
      <c r="O8" s="206"/>
      <c r="P8" s="201"/>
      <c r="Q8" s="201"/>
      <c r="R8" s="201"/>
      <c r="S8" s="201"/>
      <c r="T8" s="201"/>
      <c r="U8" s="201"/>
      <c r="V8" s="201"/>
      <c r="W8" s="201"/>
      <c r="X8" s="232" t="str">
        <f>"令和"&amp;(($AN$4-2018)+2)&amp;"("&amp;($AN$4+2)&amp;")年"</f>
        <v>令和10(2028)年</v>
      </c>
      <c r="Y8" s="201"/>
      <c r="Z8" s="201"/>
      <c r="AA8" s="201"/>
      <c r="AB8" s="201"/>
      <c r="AC8" s="201"/>
      <c r="AD8" s="201"/>
      <c r="AE8" s="201"/>
      <c r="AF8" s="201"/>
      <c r="AG8" s="201"/>
      <c r="AH8" s="201"/>
      <c r="AI8" s="202"/>
      <c r="AJ8" s="222" t="str">
        <f>"令和"&amp;(($AN$4-2018)+3)&amp;"("&amp;($AN$4+3)&amp;")年"</f>
        <v>令和11(2029)年</v>
      </c>
      <c r="AK8" s="201"/>
      <c r="AL8" s="202"/>
      <c r="AM8"/>
      <c r="AN8"/>
    </row>
    <row r="9" spans="1:44" s="22" customFormat="1" ht="24.75" thickBot="1">
      <c r="A9" s="391"/>
      <c r="B9" s="391"/>
      <c r="C9" s="191" t="s">
        <v>114</v>
      </c>
      <c r="D9" s="189" t="s">
        <v>115</v>
      </c>
      <c r="E9" s="190" t="s">
        <v>116</v>
      </c>
      <c r="F9" s="191" t="s">
        <v>117</v>
      </c>
      <c r="G9" s="189" t="s">
        <v>106</v>
      </c>
      <c r="H9" s="190" t="s">
        <v>107</v>
      </c>
      <c r="I9" s="191" t="s">
        <v>108</v>
      </c>
      <c r="J9" s="189" t="s">
        <v>109</v>
      </c>
      <c r="K9" s="190" t="s">
        <v>110</v>
      </c>
      <c r="L9" s="188" t="s">
        <v>111</v>
      </c>
      <c r="M9" s="189" t="s">
        <v>112</v>
      </c>
      <c r="N9" s="205" t="s">
        <v>113</v>
      </c>
      <c r="O9" s="204" t="s">
        <v>114</v>
      </c>
      <c r="P9" s="189" t="s">
        <v>115</v>
      </c>
      <c r="Q9" s="190" t="s">
        <v>116</v>
      </c>
      <c r="R9" s="191" t="s">
        <v>117</v>
      </c>
      <c r="S9" s="189" t="s">
        <v>106</v>
      </c>
      <c r="T9" s="190" t="s">
        <v>107</v>
      </c>
      <c r="U9" s="191" t="s">
        <v>108</v>
      </c>
      <c r="V9" s="189" t="s">
        <v>109</v>
      </c>
      <c r="W9" s="190" t="s">
        <v>110</v>
      </c>
      <c r="X9" s="188" t="s">
        <v>111</v>
      </c>
      <c r="Y9" s="189" t="s">
        <v>112</v>
      </c>
      <c r="Z9" s="190" t="s">
        <v>113</v>
      </c>
      <c r="AA9" s="191" t="s">
        <v>114</v>
      </c>
      <c r="AB9" s="189" t="s">
        <v>115</v>
      </c>
      <c r="AC9" s="190" t="s">
        <v>116</v>
      </c>
      <c r="AD9" s="191" t="s">
        <v>117</v>
      </c>
      <c r="AE9" s="189" t="s">
        <v>106</v>
      </c>
      <c r="AF9" s="190" t="s">
        <v>107</v>
      </c>
      <c r="AG9" s="191" t="s">
        <v>108</v>
      </c>
      <c r="AH9" s="189" t="s">
        <v>109</v>
      </c>
      <c r="AI9" s="190" t="s">
        <v>110</v>
      </c>
      <c r="AJ9" s="188" t="s">
        <v>111</v>
      </c>
      <c r="AK9" s="189" t="s">
        <v>112</v>
      </c>
      <c r="AL9" s="190" t="s">
        <v>113</v>
      </c>
      <c r="AM9"/>
      <c r="AN9"/>
    </row>
    <row r="10" spans="1:44" ht="20.100000000000001" customHeight="1" thickTop="1">
      <c r="A10" s="393" t="s">
        <v>180</v>
      </c>
      <c r="B10" s="163"/>
      <c r="C10" s="125"/>
      <c r="D10" s="123"/>
      <c r="E10" s="124"/>
      <c r="F10" s="125"/>
      <c r="G10" s="123"/>
      <c r="H10" s="124"/>
      <c r="I10" s="126"/>
      <c r="J10" s="123"/>
      <c r="K10" s="124"/>
      <c r="L10" s="126"/>
      <c r="M10" s="123"/>
      <c r="N10" s="194"/>
      <c r="O10" s="126"/>
      <c r="P10" s="123"/>
      <c r="Q10" s="124"/>
      <c r="R10" s="125"/>
      <c r="S10" s="123"/>
      <c r="T10" s="124"/>
      <c r="U10" s="125"/>
      <c r="V10" s="123"/>
      <c r="W10" s="124"/>
      <c r="X10" s="126"/>
      <c r="Y10" s="123"/>
      <c r="Z10" s="124"/>
      <c r="AA10" s="125"/>
      <c r="AB10" s="123"/>
      <c r="AC10" s="124"/>
      <c r="AD10" s="125"/>
      <c r="AE10" s="123"/>
      <c r="AF10" s="124"/>
      <c r="AG10" s="125"/>
      <c r="AH10" s="123"/>
      <c r="AI10" s="124"/>
      <c r="AJ10" s="126"/>
      <c r="AK10" s="123"/>
      <c r="AL10" s="124"/>
      <c r="AM10" s="127"/>
      <c r="AN10"/>
    </row>
    <row r="11" spans="1:44" ht="20.100000000000001" customHeight="1">
      <c r="A11" s="394"/>
      <c r="B11" s="163"/>
      <c r="C11" s="130"/>
      <c r="D11" s="128"/>
      <c r="E11" s="129"/>
      <c r="F11" s="130"/>
      <c r="G11" s="128"/>
      <c r="H11" s="129"/>
      <c r="I11" s="131"/>
      <c r="J11" s="128"/>
      <c r="K11" s="129"/>
      <c r="L11" s="131"/>
      <c r="M11" s="128"/>
      <c r="N11" s="195"/>
      <c r="O11" s="131"/>
      <c r="P11" s="128"/>
      <c r="Q11" s="129"/>
      <c r="R11" s="130"/>
      <c r="S11" s="128"/>
      <c r="T11" s="129"/>
      <c r="U11" s="130"/>
      <c r="V11" s="128"/>
      <c r="W11" s="129"/>
      <c r="X11" s="131"/>
      <c r="Y11" s="128"/>
      <c r="Z11" s="129"/>
      <c r="AA11" s="130"/>
      <c r="AB11" s="128"/>
      <c r="AC11" s="129"/>
      <c r="AD11" s="130"/>
      <c r="AE11" s="128"/>
      <c r="AF11" s="129"/>
      <c r="AG11" s="130"/>
      <c r="AH11" s="128"/>
      <c r="AI11" s="129"/>
      <c r="AJ11" s="131"/>
      <c r="AK11" s="128"/>
      <c r="AL11" s="129"/>
      <c r="AM11" s="127"/>
      <c r="AN11"/>
    </row>
    <row r="12" spans="1:44" ht="20.100000000000001" customHeight="1">
      <c r="A12" s="394"/>
      <c r="B12" s="163"/>
      <c r="C12" s="130"/>
      <c r="D12" s="128"/>
      <c r="E12" s="129"/>
      <c r="F12" s="130"/>
      <c r="G12" s="128"/>
      <c r="H12" s="129"/>
      <c r="I12" s="131"/>
      <c r="J12" s="128"/>
      <c r="K12" s="129"/>
      <c r="L12" s="131"/>
      <c r="M12" s="128"/>
      <c r="N12" s="195"/>
      <c r="O12" s="131"/>
      <c r="P12" s="128"/>
      <c r="Q12" s="129"/>
      <c r="R12" s="130"/>
      <c r="S12" s="128"/>
      <c r="T12" s="129"/>
      <c r="U12" s="130"/>
      <c r="V12" s="128"/>
      <c r="W12" s="129"/>
      <c r="X12" s="131"/>
      <c r="Y12" s="128"/>
      <c r="Z12" s="129"/>
      <c r="AA12" s="130"/>
      <c r="AB12" s="128"/>
      <c r="AC12" s="129"/>
      <c r="AD12" s="130"/>
      <c r="AE12" s="128"/>
      <c r="AF12" s="129"/>
      <c r="AG12" s="130"/>
      <c r="AH12" s="128"/>
      <c r="AI12" s="129"/>
      <c r="AJ12" s="131"/>
      <c r="AK12" s="128"/>
      <c r="AL12" s="129"/>
      <c r="AM12" s="127"/>
      <c r="AN12"/>
    </row>
    <row r="13" spans="1:44" ht="20.100000000000001" customHeight="1">
      <c r="A13" s="394"/>
      <c r="B13" s="163"/>
      <c r="C13" s="130"/>
      <c r="D13" s="128"/>
      <c r="E13" s="129"/>
      <c r="F13" s="130"/>
      <c r="G13" s="128"/>
      <c r="H13" s="129"/>
      <c r="I13" s="131"/>
      <c r="J13" s="128"/>
      <c r="K13" s="129"/>
      <c r="L13" s="131"/>
      <c r="M13" s="128"/>
      <c r="N13" s="195"/>
      <c r="O13" s="131"/>
      <c r="P13" s="128"/>
      <c r="Q13" s="129"/>
      <c r="R13" s="130"/>
      <c r="S13" s="128"/>
      <c r="T13" s="129"/>
      <c r="U13" s="130"/>
      <c r="V13" s="128"/>
      <c r="W13" s="129"/>
      <c r="X13" s="131"/>
      <c r="Y13" s="128"/>
      <c r="Z13" s="129"/>
      <c r="AA13" s="130"/>
      <c r="AB13" s="128"/>
      <c r="AC13" s="129"/>
      <c r="AD13" s="130"/>
      <c r="AE13" s="128"/>
      <c r="AF13" s="129"/>
      <c r="AG13" s="130"/>
      <c r="AH13" s="128"/>
      <c r="AI13" s="129"/>
      <c r="AJ13" s="131"/>
      <c r="AK13" s="128"/>
      <c r="AL13" s="129"/>
      <c r="AM13" s="127"/>
      <c r="AN13"/>
    </row>
    <row r="14" spans="1:44" ht="20.100000000000001" customHeight="1" thickBot="1">
      <c r="A14" s="395"/>
      <c r="B14" s="220"/>
      <c r="C14" s="134"/>
      <c r="D14" s="132"/>
      <c r="E14" s="133"/>
      <c r="F14" s="134"/>
      <c r="G14" s="132"/>
      <c r="H14" s="133"/>
      <c r="I14" s="135"/>
      <c r="J14" s="132"/>
      <c r="K14" s="133"/>
      <c r="L14" s="135"/>
      <c r="M14" s="132"/>
      <c r="N14" s="196"/>
      <c r="O14" s="135"/>
      <c r="P14" s="132"/>
      <c r="Q14" s="133"/>
      <c r="R14" s="134"/>
      <c r="S14" s="132"/>
      <c r="T14" s="133"/>
      <c r="U14" s="134"/>
      <c r="V14" s="132"/>
      <c r="W14" s="133"/>
      <c r="X14" s="135"/>
      <c r="Y14" s="132"/>
      <c r="Z14" s="133"/>
      <c r="AA14" s="134"/>
      <c r="AB14" s="132"/>
      <c r="AC14" s="133"/>
      <c r="AD14" s="134"/>
      <c r="AE14" s="132"/>
      <c r="AF14" s="133"/>
      <c r="AG14" s="134"/>
      <c r="AH14" s="132"/>
      <c r="AI14" s="133"/>
      <c r="AJ14" s="135"/>
      <c r="AK14" s="132"/>
      <c r="AL14" s="133"/>
      <c r="AM14" s="127"/>
      <c r="AN14"/>
    </row>
    <row r="15" spans="1:44" ht="20.100000000000001" customHeight="1" thickTop="1">
      <c r="A15" s="393" t="s">
        <v>184</v>
      </c>
      <c r="B15" s="163"/>
      <c r="C15" s="125"/>
      <c r="D15" s="123"/>
      <c r="E15" s="124"/>
      <c r="F15" s="125"/>
      <c r="G15" s="123"/>
      <c r="H15" s="124"/>
      <c r="I15" s="126"/>
      <c r="J15" s="123"/>
      <c r="K15" s="124"/>
      <c r="L15" s="126"/>
      <c r="M15" s="123"/>
      <c r="N15" s="194"/>
      <c r="O15" s="126"/>
      <c r="P15" s="123"/>
      <c r="Q15" s="124"/>
      <c r="R15" s="125"/>
      <c r="S15" s="123"/>
      <c r="T15" s="124"/>
      <c r="U15" s="125"/>
      <c r="V15" s="123"/>
      <c r="W15" s="124"/>
      <c r="X15" s="126"/>
      <c r="Y15" s="123"/>
      <c r="Z15" s="124"/>
      <c r="AA15" s="125"/>
      <c r="AB15" s="123"/>
      <c r="AC15" s="124"/>
      <c r="AD15" s="125"/>
      <c r="AE15" s="123"/>
      <c r="AF15" s="124"/>
      <c r="AG15" s="125"/>
      <c r="AH15" s="123"/>
      <c r="AI15" s="124"/>
      <c r="AJ15" s="126"/>
      <c r="AK15" s="123"/>
      <c r="AL15" s="124"/>
      <c r="AM15" s="127"/>
      <c r="AN15"/>
    </row>
    <row r="16" spans="1:44" ht="20.100000000000001" customHeight="1">
      <c r="A16" s="394"/>
      <c r="B16" s="163"/>
      <c r="C16" s="130"/>
      <c r="D16" s="128"/>
      <c r="E16" s="129"/>
      <c r="F16" s="130"/>
      <c r="G16" s="128"/>
      <c r="H16" s="129"/>
      <c r="I16" s="131"/>
      <c r="J16" s="128"/>
      <c r="K16" s="129"/>
      <c r="L16" s="131"/>
      <c r="M16" s="128"/>
      <c r="N16" s="195"/>
      <c r="O16" s="131"/>
      <c r="P16" s="128"/>
      <c r="Q16" s="129"/>
      <c r="R16" s="130"/>
      <c r="S16" s="128"/>
      <c r="T16" s="129"/>
      <c r="U16" s="130"/>
      <c r="V16" s="128"/>
      <c r="W16" s="129"/>
      <c r="X16" s="131"/>
      <c r="Y16" s="128"/>
      <c r="Z16" s="129"/>
      <c r="AA16" s="130"/>
      <c r="AB16" s="128"/>
      <c r="AC16" s="129"/>
      <c r="AD16" s="130"/>
      <c r="AE16" s="128"/>
      <c r="AF16" s="129"/>
      <c r="AG16" s="130"/>
      <c r="AH16" s="128"/>
      <c r="AI16" s="129"/>
      <c r="AJ16" s="131"/>
      <c r="AK16" s="128"/>
      <c r="AL16" s="129"/>
      <c r="AM16" s="127"/>
      <c r="AN16"/>
    </row>
    <row r="17" spans="1:40" ht="20.100000000000001" customHeight="1">
      <c r="A17" s="394"/>
      <c r="B17" s="163"/>
      <c r="C17" s="130"/>
      <c r="D17" s="128"/>
      <c r="E17" s="129"/>
      <c r="F17" s="130"/>
      <c r="G17" s="128"/>
      <c r="H17" s="129"/>
      <c r="I17" s="131"/>
      <c r="J17" s="128"/>
      <c r="K17" s="129"/>
      <c r="L17" s="131"/>
      <c r="M17" s="128"/>
      <c r="N17" s="195"/>
      <c r="O17" s="131"/>
      <c r="P17" s="128"/>
      <c r="Q17" s="129"/>
      <c r="R17" s="130"/>
      <c r="S17" s="128"/>
      <c r="T17" s="129"/>
      <c r="U17" s="130"/>
      <c r="V17" s="128"/>
      <c r="W17" s="129"/>
      <c r="X17" s="131"/>
      <c r="Y17" s="128"/>
      <c r="Z17" s="129"/>
      <c r="AA17" s="130"/>
      <c r="AB17" s="128"/>
      <c r="AC17" s="129"/>
      <c r="AD17" s="130"/>
      <c r="AE17" s="128"/>
      <c r="AF17" s="129"/>
      <c r="AG17" s="130"/>
      <c r="AH17" s="128"/>
      <c r="AI17" s="129"/>
      <c r="AJ17" s="131"/>
      <c r="AK17" s="128"/>
      <c r="AL17" s="129"/>
      <c r="AM17" s="127"/>
      <c r="AN17"/>
    </row>
    <row r="18" spans="1:40" ht="20.100000000000001" customHeight="1">
      <c r="A18" s="394"/>
      <c r="B18" s="163"/>
      <c r="C18" s="130"/>
      <c r="D18" s="128"/>
      <c r="E18" s="129"/>
      <c r="F18" s="130"/>
      <c r="G18" s="128"/>
      <c r="H18" s="129"/>
      <c r="I18" s="131"/>
      <c r="J18" s="128"/>
      <c r="K18" s="129"/>
      <c r="L18" s="131"/>
      <c r="M18" s="128"/>
      <c r="N18" s="195"/>
      <c r="O18" s="131"/>
      <c r="P18" s="128"/>
      <c r="Q18" s="129"/>
      <c r="R18" s="130"/>
      <c r="S18" s="128"/>
      <c r="T18" s="129"/>
      <c r="U18" s="130"/>
      <c r="V18" s="128"/>
      <c r="W18" s="129"/>
      <c r="X18" s="131"/>
      <c r="Y18" s="128"/>
      <c r="Z18" s="129"/>
      <c r="AA18" s="130"/>
      <c r="AB18" s="128"/>
      <c r="AC18" s="129"/>
      <c r="AD18" s="130"/>
      <c r="AE18" s="128"/>
      <c r="AF18" s="129"/>
      <c r="AG18" s="130"/>
      <c r="AH18" s="128"/>
      <c r="AI18" s="129"/>
      <c r="AJ18" s="131"/>
      <c r="AK18" s="128"/>
      <c r="AL18" s="129"/>
      <c r="AM18" s="127"/>
      <c r="AN18"/>
    </row>
    <row r="19" spans="1:40" ht="20.100000000000001" customHeight="1" thickBot="1">
      <c r="A19" s="395"/>
      <c r="B19" s="220"/>
      <c r="C19" s="134"/>
      <c r="D19" s="132"/>
      <c r="E19" s="133"/>
      <c r="F19" s="134"/>
      <c r="G19" s="132"/>
      <c r="H19" s="133"/>
      <c r="I19" s="135"/>
      <c r="J19" s="132"/>
      <c r="K19" s="133"/>
      <c r="L19" s="135"/>
      <c r="M19" s="132"/>
      <c r="N19" s="196"/>
      <c r="O19" s="135"/>
      <c r="P19" s="132"/>
      <c r="Q19" s="133"/>
      <c r="R19" s="134"/>
      <c r="S19" s="132"/>
      <c r="T19" s="133"/>
      <c r="U19" s="134"/>
      <c r="V19" s="132"/>
      <c r="W19" s="133"/>
      <c r="X19" s="135"/>
      <c r="Y19" s="132"/>
      <c r="Z19" s="133"/>
      <c r="AA19" s="134"/>
      <c r="AB19" s="132"/>
      <c r="AC19" s="133"/>
      <c r="AD19" s="134"/>
      <c r="AE19" s="132"/>
      <c r="AF19" s="133"/>
      <c r="AG19" s="134"/>
      <c r="AH19" s="132"/>
      <c r="AI19" s="133"/>
      <c r="AJ19" s="135"/>
      <c r="AK19" s="132"/>
      <c r="AL19" s="133"/>
      <c r="AM19" s="127"/>
      <c r="AN19"/>
    </row>
    <row r="20" spans="1:40" ht="20.100000000000001" customHeight="1" thickTop="1">
      <c r="A20" s="393" t="s">
        <v>124</v>
      </c>
      <c r="B20" s="163"/>
      <c r="C20" s="130"/>
      <c r="D20" s="128"/>
      <c r="E20" s="129"/>
      <c r="F20" s="130"/>
      <c r="G20" s="128"/>
      <c r="H20" s="129"/>
      <c r="I20" s="131"/>
      <c r="J20" s="128"/>
      <c r="K20" s="129"/>
      <c r="L20" s="131"/>
      <c r="M20" s="128"/>
      <c r="N20" s="195"/>
      <c r="O20" s="131"/>
      <c r="P20" s="128"/>
      <c r="Q20" s="129"/>
      <c r="R20" s="130"/>
      <c r="S20" s="128"/>
      <c r="T20" s="129"/>
      <c r="U20" s="130"/>
      <c r="V20" s="128"/>
      <c r="W20" s="129"/>
      <c r="X20" s="131"/>
      <c r="Y20" s="128"/>
      <c r="Z20" s="129"/>
      <c r="AA20" s="130"/>
      <c r="AB20" s="128"/>
      <c r="AC20" s="129"/>
      <c r="AD20" s="125"/>
      <c r="AE20" s="136"/>
      <c r="AF20" s="124"/>
      <c r="AG20" s="130"/>
      <c r="AH20" s="128"/>
      <c r="AI20" s="129"/>
      <c r="AJ20" s="131"/>
      <c r="AK20" s="128"/>
      <c r="AL20" s="129"/>
      <c r="AM20" s="127"/>
      <c r="AN20"/>
    </row>
    <row r="21" spans="1:40" ht="20.100000000000001" customHeight="1">
      <c r="A21" s="394"/>
      <c r="B21" s="163"/>
      <c r="C21" s="130"/>
      <c r="D21" s="128"/>
      <c r="E21" s="129"/>
      <c r="F21" s="130"/>
      <c r="G21" s="128"/>
      <c r="H21" s="129"/>
      <c r="I21" s="131"/>
      <c r="J21" s="128"/>
      <c r="K21" s="129"/>
      <c r="L21" s="131"/>
      <c r="M21" s="128"/>
      <c r="N21" s="195"/>
      <c r="O21" s="131"/>
      <c r="P21" s="128"/>
      <c r="Q21" s="129"/>
      <c r="R21" s="130"/>
      <c r="S21" s="128"/>
      <c r="T21" s="129"/>
      <c r="U21" s="130"/>
      <c r="V21" s="128"/>
      <c r="W21" s="129"/>
      <c r="X21" s="130"/>
      <c r="Y21" s="128"/>
      <c r="Z21" s="129"/>
      <c r="AA21" s="130"/>
      <c r="AB21" s="128"/>
      <c r="AC21" s="129"/>
      <c r="AD21" s="130"/>
      <c r="AE21" s="136"/>
      <c r="AF21" s="129"/>
      <c r="AG21" s="130"/>
      <c r="AH21" s="128"/>
      <c r="AI21" s="129"/>
      <c r="AJ21" s="131"/>
      <c r="AK21" s="128"/>
      <c r="AL21" s="129"/>
      <c r="AM21" s="127"/>
      <c r="AN21"/>
    </row>
    <row r="22" spans="1:40" ht="20.100000000000001" customHeight="1">
      <c r="A22" s="394"/>
      <c r="B22" s="163"/>
      <c r="C22" s="130"/>
      <c r="D22" s="128"/>
      <c r="E22" s="129"/>
      <c r="F22" s="130"/>
      <c r="G22" s="128"/>
      <c r="H22" s="129"/>
      <c r="I22" s="131"/>
      <c r="J22" s="128"/>
      <c r="K22" s="129"/>
      <c r="L22" s="131"/>
      <c r="M22" s="128"/>
      <c r="N22" s="195"/>
      <c r="O22" s="131"/>
      <c r="P22" s="128"/>
      <c r="Q22" s="129"/>
      <c r="R22" s="130"/>
      <c r="S22" s="128"/>
      <c r="T22" s="129"/>
      <c r="U22" s="130"/>
      <c r="V22" s="128"/>
      <c r="W22" s="129"/>
      <c r="X22" s="131"/>
      <c r="Y22" s="128"/>
      <c r="Z22" s="129"/>
      <c r="AA22" s="130"/>
      <c r="AB22" s="128"/>
      <c r="AC22" s="129"/>
      <c r="AD22" s="130"/>
      <c r="AE22" s="128"/>
      <c r="AF22" s="129"/>
      <c r="AG22" s="130"/>
      <c r="AH22" s="128"/>
      <c r="AI22" s="129"/>
      <c r="AJ22" s="131"/>
      <c r="AK22" s="128"/>
      <c r="AL22" s="129"/>
      <c r="AM22" s="127"/>
      <c r="AN22"/>
    </row>
    <row r="23" spans="1:40" ht="20.100000000000001" customHeight="1">
      <c r="A23" s="394"/>
      <c r="B23" s="163"/>
      <c r="C23" s="130"/>
      <c r="D23" s="128"/>
      <c r="E23" s="129"/>
      <c r="F23" s="130"/>
      <c r="G23" s="128"/>
      <c r="H23" s="129"/>
      <c r="I23" s="131"/>
      <c r="J23" s="128"/>
      <c r="K23" s="129"/>
      <c r="L23" s="131"/>
      <c r="M23" s="128"/>
      <c r="N23" s="195"/>
      <c r="O23" s="131"/>
      <c r="P23" s="128"/>
      <c r="Q23" s="129"/>
      <c r="R23" s="130"/>
      <c r="S23" s="128"/>
      <c r="T23" s="129"/>
      <c r="U23" s="130"/>
      <c r="V23" s="128"/>
      <c r="W23" s="129"/>
      <c r="X23" s="131"/>
      <c r="Y23" s="128"/>
      <c r="Z23" s="129"/>
      <c r="AA23" s="130"/>
      <c r="AB23" s="128"/>
      <c r="AC23" s="129"/>
      <c r="AD23" s="130"/>
      <c r="AE23" s="128"/>
      <c r="AF23" s="129"/>
      <c r="AG23" s="130"/>
      <c r="AH23" s="128"/>
      <c r="AI23" s="129"/>
      <c r="AJ23" s="131"/>
      <c r="AK23" s="128"/>
      <c r="AL23" s="129"/>
      <c r="AM23" s="127"/>
      <c r="AN23"/>
    </row>
    <row r="24" spans="1:40" ht="20.100000000000001" customHeight="1" thickBot="1">
      <c r="A24" s="395"/>
      <c r="B24" s="220"/>
      <c r="C24" s="134"/>
      <c r="D24" s="132"/>
      <c r="E24" s="133"/>
      <c r="F24" s="134"/>
      <c r="G24" s="132"/>
      <c r="H24" s="133"/>
      <c r="I24" s="135"/>
      <c r="J24" s="132"/>
      <c r="K24" s="133"/>
      <c r="L24" s="135"/>
      <c r="M24" s="132"/>
      <c r="N24" s="196"/>
      <c r="O24" s="135"/>
      <c r="P24" s="132"/>
      <c r="Q24" s="133"/>
      <c r="R24" s="134"/>
      <c r="S24" s="132"/>
      <c r="T24" s="133"/>
      <c r="U24" s="134"/>
      <c r="V24" s="132"/>
      <c r="W24" s="133"/>
      <c r="X24" s="135"/>
      <c r="Y24" s="132"/>
      <c r="Z24" s="133"/>
      <c r="AA24" s="134"/>
      <c r="AB24" s="132"/>
      <c r="AC24" s="133"/>
      <c r="AD24" s="134"/>
      <c r="AE24" s="132"/>
      <c r="AF24" s="133"/>
      <c r="AG24" s="134"/>
      <c r="AH24" s="132"/>
      <c r="AI24" s="133"/>
      <c r="AJ24" s="135"/>
      <c r="AK24" s="132"/>
      <c r="AL24" s="133"/>
      <c r="AM24" s="127"/>
      <c r="AN24"/>
    </row>
    <row r="25" spans="1:40" ht="20.100000000000001" customHeight="1" thickTop="1">
      <c r="A25" s="393" t="s">
        <v>125</v>
      </c>
      <c r="B25" s="221"/>
      <c r="C25" s="125"/>
      <c r="D25" s="123"/>
      <c r="E25" s="124"/>
      <c r="F25" s="125"/>
      <c r="G25" s="123"/>
      <c r="H25" s="124"/>
      <c r="I25" s="126"/>
      <c r="J25" s="123"/>
      <c r="K25" s="124"/>
      <c r="L25" s="126"/>
      <c r="M25" s="123"/>
      <c r="N25" s="194"/>
      <c r="O25" s="126"/>
      <c r="P25" s="123"/>
      <c r="Q25" s="124"/>
      <c r="R25" s="130"/>
      <c r="S25" s="128"/>
      <c r="T25" s="129"/>
      <c r="U25" s="125"/>
      <c r="V25" s="123"/>
      <c r="W25" s="124"/>
      <c r="X25" s="126"/>
      <c r="Y25" s="123"/>
      <c r="Z25" s="124"/>
      <c r="AA25" s="125"/>
      <c r="AB25" s="123"/>
      <c r="AC25" s="124"/>
      <c r="AD25" s="125"/>
      <c r="AE25" s="123"/>
      <c r="AF25" s="124"/>
      <c r="AG25" s="125"/>
      <c r="AH25" s="123"/>
      <c r="AI25" s="124"/>
      <c r="AJ25" s="126"/>
      <c r="AK25" s="123"/>
      <c r="AL25" s="124"/>
      <c r="AM25" s="127"/>
      <c r="AN25"/>
    </row>
    <row r="26" spans="1:40" ht="20.100000000000001" customHeight="1">
      <c r="A26" s="394"/>
      <c r="B26" s="163"/>
      <c r="C26" s="130"/>
      <c r="D26" s="128"/>
      <c r="E26" s="129"/>
      <c r="F26" s="130"/>
      <c r="G26" s="128"/>
      <c r="H26" s="129"/>
      <c r="I26" s="131"/>
      <c r="J26" s="128"/>
      <c r="K26" s="129"/>
      <c r="L26" s="131"/>
      <c r="M26" s="128"/>
      <c r="N26" s="195"/>
      <c r="O26" s="131"/>
      <c r="P26" s="128"/>
      <c r="Q26" s="129"/>
      <c r="R26" s="130"/>
      <c r="S26" s="128"/>
      <c r="T26" s="129"/>
      <c r="U26" s="130"/>
      <c r="V26" s="128"/>
      <c r="W26" s="129"/>
      <c r="X26" s="131"/>
      <c r="Y26" s="128"/>
      <c r="Z26" s="129"/>
      <c r="AA26" s="130"/>
      <c r="AB26" s="128"/>
      <c r="AC26" s="129"/>
      <c r="AD26" s="130"/>
      <c r="AE26" s="128"/>
      <c r="AF26" s="129"/>
      <c r="AG26" s="130"/>
      <c r="AH26" s="128"/>
      <c r="AI26" s="129"/>
      <c r="AJ26" s="131"/>
      <c r="AK26" s="128"/>
      <c r="AL26" s="129"/>
      <c r="AM26" s="127"/>
      <c r="AN26"/>
    </row>
    <row r="27" spans="1:40" ht="20.100000000000001" customHeight="1">
      <c r="A27" s="394"/>
      <c r="B27" s="163"/>
      <c r="C27" s="130"/>
      <c r="D27" s="128"/>
      <c r="E27" s="129"/>
      <c r="F27" s="130"/>
      <c r="G27" s="128"/>
      <c r="H27" s="129"/>
      <c r="I27" s="131"/>
      <c r="J27" s="128"/>
      <c r="K27" s="129"/>
      <c r="L27" s="131"/>
      <c r="M27" s="128"/>
      <c r="N27" s="195"/>
      <c r="O27" s="131"/>
      <c r="P27" s="128"/>
      <c r="Q27" s="129"/>
      <c r="R27" s="130"/>
      <c r="S27" s="128"/>
      <c r="T27" s="129"/>
      <c r="U27" s="130"/>
      <c r="V27" s="128"/>
      <c r="W27" s="129"/>
      <c r="X27" s="131"/>
      <c r="Y27" s="128"/>
      <c r="Z27" s="129"/>
      <c r="AA27" s="130"/>
      <c r="AB27" s="128"/>
      <c r="AC27" s="129"/>
      <c r="AD27" s="130"/>
      <c r="AE27" s="128"/>
      <c r="AF27" s="129"/>
      <c r="AG27" s="130"/>
      <c r="AH27" s="128"/>
      <c r="AI27" s="129"/>
      <c r="AJ27" s="131"/>
      <c r="AK27" s="128"/>
      <c r="AL27" s="129"/>
      <c r="AM27" s="127"/>
      <c r="AN27"/>
    </row>
    <row r="28" spans="1:40" ht="20.100000000000001" customHeight="1">
      <c r="A28" s="394"/>
      <c r="B28" s="163"/>
      <c r="C28" s="130"/>
      <c r="D28" s="128"/>
      <c r="E28" s="129"/>
      <c r="F28" s="130"/>
      <c r="G28" s="128"/>
      <c r="H28" s="129"/>
      <c r="I28" s="131"/>
      <c r="J28" s="128"/>
      <c r="K28" s="129"/>
      <c r="L28" s="131"/>
      <c r="M28" s="128"/>
      <c r="N28" s="195"/>
      <c r="O28" s="131"/>
      <c r="P28" s="128"/>
      <c r="Q28" s="129"/>
      <c r="R28" s="130"/>
      <c r="S28" s="128"/>
      <c r="T28" s="129"/>
      <c r="U28" s="130"/>
      <c r="V28" s="128"/>
      <c r="W28" s="129"/>
      <c r="X28" s="131"/>
      <c r="Y28" s="128"/>
      <c r="Z28" s="129"/>
      <c r="AA28" s="130"/>
      <c r="AB28" s="128"/>
      <c r="AC28" s="129"/>
      <c r="AD28" s="130"/>
      <c r="AE28" s="128"/>
      <c r="AF28" s="129"/>
      <c r="AG28" s="130"/>
      <c r="AH28" s="128"/>
      <c r="AI28" s="129"/>
      <c r="AJ28" s="131"/>
      <c r="AK28" s="128"/>
      <c r="AL28" s="129"/>
      <c r="AM28" s="127"/>
      <c r="AN28"/>
    </row>
    <row r="29" spans="1:40" ht="20.100000000000001" customHeight="1">
      <c r="A29" s="396"/>
      <c r="B29" s="163"/>
      <c r="C29" s="130"/>
      <c r="D29" s="128"/>
      <c r="E29" s="129"/>
      <c r="F29" s="130"/>
      <c r="G29" s="128"/>
      <c r="H29" s="129"/>
      <c r="I29" s="131"/>
      <c r="J29" s="128"/>
      <c r="K29" s="129"/>
      <c r="L29" s="131"/>
      <c r="M29" s="128"/>
      <c r="N29" s="195"/>
      <c r="O29" s="131"/>
      <c r="P29" s="128"/>
      <c r="Q29" s="129"/>
      <c r="R29" s="130"/>
      <c r="S29" s="128"/>
      <c r="T29" s="129"/>
      <c r="U29" s="130"/>
      <c r="V29" s="128"/>
      <c r="W29" s="129"/>
      <c r="X29" s="131"/>
      <c r="Y29" s="128"/>
      <c r="Z29" s="129"/>
      <c r="AA29" s="130"/>
      <c r="AB29" s="128"/>
      <c r="AC29" s="129"/>
      <c r="AD29" s="130"/>
      <c r="AE29" s="128"/>
      <c r="AF29" s="129"/>
      <c r="AG29" s="130"/>
      <c r="AH29" s="128"/>
      <c r="AI29" s="129"/>
      <c r="AJ29" s="131"/>
      <c r="AK29" s="128"/>
      <c r="AL29" s="129"/>
      <c r="AM29" s="127"/>
      <c r="AN29"/>
    </row>
    <row r="30" spans="1:40" ht="30"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c r="AN30"/>
    </row>
    <row r="31" spans="1:40" ht="15.75" hidden="1">
      <c r="A31" s="4">
        <f>IF($C$4=$AO$4,($AN$4-2000)*100,IF($C$4=$AP$4,($AN$4-2000+1)*100,IF($C$4=$AQ$4,($AN$4-2000+2)*100,IF($C$4=$AR$4,($AN$4-2000+3)*100))))+IFERROR(LEFT($E$4,LEN($E$4)-1),0)</f>
        <v>0</v>
      </c>
      <c r="B31" s="4">
        <f>IF($H$4=$AO$4,($AN$4-2000)*100,IF($H$4=$AP$4,($AN$4-2000+1)*100,IF($H$4=$AQ$4,($AN$4-2000+2)*100,IF($H$4=$AR$4,($AN$4-2000+3)*100))))+IFERROR(LEFT($J$4,LEN($J$4)-1),0)</f>
        <v>0</v>
      </c>
      <c r="C31" s="207">
        <f>($AN$4-2000)*100+C32</f>
        <v>2604</v>
      </c>
      <c r="D31" s="207">
        <f t="shared" ref="D31:K31" si="0">($AN$4-2000)*100+D32</f>
        <v>2605</v>
      </c>
      <c r="E31" s="207">
        <f t="shared" si="0"/>
        <v>2606</v>
      </c>
      <c r="F31" s="207">
        <f t="shared" si="0"/>
        <v>2607</v>
      </c>
      <c r="G31" s="207">
        <f t="shared" si="0"/>
        <v>2608</v>
      </c>
      <c r="H31" s="207">
        <f t="shared" si="0"/>
        <v>2609</v>
      </c>
      <c r="I31" s="207">
        <f t="shared" si="0"/>
        <v>2610</v>
      </c>
      <c r="J31" s="207">
        <f t="shared" si="0"/>
        <v>2611</v>
      </c>
      <c r="K31" s="207">
        <f t="shared" si="0"/>
        <v>2612</v>
      </c>
      <c r="L31" s="207">
        <f>(($AN$4-2000)+1)*100+L32</f>
        <v>2701</v>
      </c>
      <c r="M31" s="207">
        <f t="shared" ref="M31:W31" si="1">(($AN$4-2000)+1)*100+M32</f>
        <v>2702</v>
      </c>
      <c r="N31" s="207">
        <f t="shared" si="1"/>
        <v>2703</v>
      </c>
      <c r="O31" s="207">
        <f t="shared" si="1"/>
        <v>2704</v>
      </c>
      <c r="P31" s="207">
        <f t="shared" si="1"/>
        <v>2705</v>
      </c>
      <c r="Q31" s="207">
        <f t="shared" si="1"/>
        <v>2706</v>
      </c>
      <c r="R31" s="207">
        <f t="shared" si="1"/>
        <v>2707</v>
      </c>
      <c r="S31" s="207">
        <f t="shared" si="1"/>
        <v>2708</v>
      </c>
      <c r="T31" s="207">
        <f t="shared" si="1"/>
        <v>2709</v>
      </c>
      <c r="U31" s="207">
        <f t="shared" si="1"/>
        <v>2710</v>
      </c>
      <c r="V31" s="207">
        <f t="shared" si="1"/>
        <v>2711</v>
      </c>
      <c r="W31" s="207">
        <f t="shared" si="1"/>
        <v>2712</v>
      </c>
      <c r="X31" s="207">
        <f>(($AN$4-2000)+2)*100+X32</f>
        <v>2801</v>
      </c>
      <c r="Y31" s="207">
        <f t="shared" ref="Y31:AI31" si="2">(($AN$4-2000)+2)*100+Y32</f>
        <v>2802</v>
      </c>
      <c r="Z31" s="207">
        <f t="shared" si="2"/>
        <v>2803</v>
      </c>
      <c r="AA31" s="207">
        <f t="shared" si="2"/>
        <v>2804</v>
      </c>
      <c r="AB31" s="207">
        <f t="shared" si="2"/>
        <v>2805</v>
      </c>
      <c r="AC31" s="207">
        <f t="shared" si="2"/>
        <v>2806</v>
      </c>
      <c r="AD31" s="207">
        <f t="shared" si="2"/>
        <v>2807</v>
      </c>
      <c r="AE31" s="207">
        <f t="shared" si="2"/>
        <v>2808</v>
      </c>
      <c r="AF31" s="207">
        <f t="shared" si="2"/>
        <v>2809</v>
      </c>
      <c r="AG31" s="207">
        <f t="shared" si="2"/>
        <v>2810</v>
      </c>
      <c r="AH31" s="207">
        <f t="shared" si="2"/>
        <v>2811</v>
      </c>
      <c r="AI31" s="207">
        <f t="shared" si="2"/>
        <v>2812</v>
      </c>
      <c r="AJ31" s="207">
        <f>(($AN$4-2000)+3)*100+AJ32</f>
        <v>2901</v>
      </c>
      <c r="AK31" s="207">
        <f t="shared" ref="AK31:AL31" si="3">(($AN$4-2000)+3)*100+AK32</f>
        <v>2902</v>
      </c>
      <c r="AL31" s="207">
        <f t="shared" si="3"/>
        <v>2903</v>
      </c>
    </row>
    <row r="32" spans="1:40" ht="30" hidden="1" customHeight="1">
      <c r="C32" s="4">
        <v>4</v>
      </c>
      <c r="D32" s="4">
        <v>5</v>
      </c>
      <c r="E32" s="4">
        <v>6</v>
      </c>
      <c r="F32" s="4">
        <v>7</v>
      </c>
      <c r="G32" s="4">
        <v>8</v>
      </c>
      <c r="H32" s="4">
        <v>9</v>
      </c>
      <c r="I32" s="4">
        <v>10</v>
      </c>
      <c r="J32" s="4">
        <v>11</v>
      </c>
      <c r="K32" s="4">
        <v>12</v>
      </c>
      <c r="L32" s="4">
        <v>1</v>
      </c>
      <c r="M32" s="4">
        <v>2</v>
      </c>
      <c r="N32" s="4">
        <v>3</v>
      </c>
      <c r="O32" s="4">
        <v>4</v>
      </c>
      <c r="P32" s="4">
        <v>5</v>
      </c>
      <c r="Q32" s="4">
        <v>6</v>
      </c>
      <c r="R32" s="4">
        <v>7</v>
      </c>
      <c r="S32" s="4">
        <v>8</v>
      </c>
      <c r="T32" s="4">
        <v>9</v>
      </c>
      <c r="U32" s="4">
        <v>10</v>
      </c>
      <c r="V32" s="4">
        <v>11</v>
      </c>
      <c r="W32" s="4">
        <v>12</v>
      </c>
      <c r="X32" s="4">
        <v>1</v>
      </c>
      <c r="Y32" s="4">
        <v>2</v>
      </c>
      <c r="Z32" s="4">
        <v>3</v>
      </c>
      <c r="AA32" s="4">
        <v>4</v>
      </c>
      <c r="AB32" s="4">
        <v>5</v>
      </c>
      <c r="AC32" s="4">
        <v>6</v>
      </c>
      <c r="AD32" s="4">
        <v>7</v>
      </c>
      <c r="AE32" s="4">
        <v>8</v>
      </c>
      <c r="AF32" s="4">
        <v>9</v>
      </c>
      <c r="AG32" s="4">
        <v>10</v>
      </c>
      <c r="AH32" s="4">
        <v>11</v>
      </c>
      <c r="AI32" s="4">
        <v>12</v>
      </c>
      <c r="AJ32" s="4">
        <v>1</v>
      </c>
      <c r="AK32" s="4">
        <v>2</v>
      </c>
      <c r="AL32" s="4">
        <v>3</v>
      </c>
    </row>
    <row r="33" s="4" customFormat="1" ht="30" customHeight="1"/>
  </sheetData>
  <sheetProtection algorithmName="SHA-512" hashValue="bcUryFqtR5Ch57FWlqY1fOVGCFeSy6M0eQx8cfVTPVQB2HseqPsbCrZRyLoJaM5AFf48NH3PCYf2/Kkc+iT0+Q==" saltValue="yyPv+UtlK1N+X3+LRE34Dw==" spinCount="100000" sheet="1" objects="1" scenarios="1" formatCells="0" formatRows="0"/>
  <protectedRanges>
    <protectedRange sqref="C4:F4 H4:K4 A10:XFD29" name="入寮箇所"/>
  </protectedRanges>
  <mergeCells count="11">
    <mergeCell ref="A10:A14"/>
    <mergeCell ref="A15:A19"/>
    <mergeCell ref="A20:A24"/>
    <mergeCell ref="A25:A29"/>
    <mergeCell ref="A4:B4"/>
    <mergeCell ref="C4:D4"/>
    <mergeCell ref="E4:F4"/>
    <mergeCell ref="H4:I4"/>
    <mergeCell ref="J4:K4"/>
    <mergeCell ref="A7:A9"/>
    <mergeCell ref="B7:B9"/>
  </mergeCells>
  <phoneticPr fontId="1"/>
  <conditionalFormatting sqref="C10:AL29">
    <cfRule type="expression" dxfId="4" priority="1">
      <formula>C$31&gt;$B$31</formula>
    </cfRule>
    <cfRule type="expression" dxfId="3" priority="2">
      <formula>C$31&lt;$A$31</formula>
    </cfRule>
  </conditionalFormatting>
  <dataValidations count="3">
    <dataValidation type="list" allowBlank="1" showInputMessage="1" showErrorMessage="1" sqref="H4:I4" xr:uid="{D4863E9A-32C0-427C-A1A3-F99653469978}">
      <formula1>$AO$4:$AR$4</formula1>
    </dataValidation>
    <dataValidation type="list" allowBlank="1" showInputMessage="1" showErrorMessage="1" sqref="C4:D4" xr:uid="{99109F0D-6026-4275-BF09-B35514D947DA}">
      <formula1>$AO$4:$AP$4</formula1>
    </dataValidation>
    <dataValidation type="list" allowBlank="1" showInputMessage="1" showErrorMessage="1" sqref="E4 J4:K4" xr:uid="{268F78B8-5D67-4884-A316-FC9E32EA9593}">
      <formula1>"1月,2月,3月,4月,5月,6月,7月,8月,9月,10月,11月,12月"</formula1>
    </dataValidation>
  </dataValidations>
  <pageMargins left="0.62992125984251968" right="0.43307086614173229" top="0.43307086614173229" bottom="0.43307086614173229" header="0.31496062992125984" footer="0.31496062992125984"/>
  <pageSetup paperSize="9" scale="7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F24DF-6FEC-4A84-9D84-D198F5675C1D}">
  <sheetPr codeName="Sheet13"/>
  <dimension ref="A1:M119"/>
  <sheetViews>
    <sheetView view="pageBreakPreview" zoomScaleNormal="70" zoomScaleSheetLayoutView="100" workbookViewId="0"/>
  </sheetViews>
  <sheetFormatPr defaultColWidth="8.625" defaultRowHeight="30" customHeight="1"/>
  <cols>
    <col min="1" max="2" width="3.625" style="24" customWidth="1"/>
    <col min="3" max="3" width="8.625" style="24" customWidth="1"/>
    <col min="4" max="4" width="24.625" style="24" customWidth="1"/>
    <col min="5" max="5" width="12.625" style="24" customWidth="1"/>
    <col min="6" max="6" width="5.625" style="24" customWidth="1"/>
    <col min="7" max="7" width="12.625" style="24" customWidth="1"/>
    <col min="8" max="8" width="5.625" style="24" customWidth="1"/>
    <col min="9" max="9" width="12.625" style="24" customWidth="1"/>
    <col min="10" max="10" width="5.625" style="24" customWidth="1"/>
    <col min="11" max="12" width="12.625" style="24" customWidth="1"/>
    <col min="13" max="13" width="8.625" style="24" customWidth="1"/>
    <col min="14" max="15" width="8.625" style="24"/>
    <col min="16" max="16" width="8.625" style="24" customWidth="1"/>
    <col min="17" max="16384" width="8.625" style="24"/>
  </cols>
  <sheetData>
    <row r="1" spans="1:13" s="165" customFormat="1" ht="18">
      <c r="A1" s="164"/>
      <c r="B1" s="164"/>
      <c r="C1" s="164"/>
      <c r="D1" s="164"/>
      <c r="E1" s="164"/>
      <c r="F1" s="164"/>
      <c r="G1" s="164"/>
      <c r="H1" s="164"/>
      <c r="I1" s="164"/>
      <c r="J1" s="164"/>
      <c r="K1" s="104"/>
      <c r="L1" s="162" t="s">
        <v>217</v>
      </c>
    </row>
    <row r="2" spans="1:13" s="165" customFormat="1" ht="18">
      <c r="A2" s="164"/>
      <c r="B2" s="164"/>
      <c r="C2" s="164"/>
      <c r="D2" s="164"/>
      <c r="E2" s="164"/>
      <c r="F2" s="164"/>
      <c r="G2" s="164"/>
      <c r="H2" s="164"/>
      <c r="I2" s="164"/>
      <c r="J2" s="105"/>
      <c r="K2" s="105"/>
      <c r="L2" s="103" t="s">
        <v>182</v>
      </c>
    </row>
    <row r="3" spans="1:13" ht="30" customHeight="1">
      <c r="A3" s="420" t="s">
        <v>118</v>
      </c>
      <c r="B3" s="420"/>
      <c r="C3" s="420"/>
      <c r="D3" s="420"/>
      <c r="E3" s="420"/>
      <c r="F3" s="420"/>
      <c r="G3" s="420"/>
      <c r="H3" s="420"/>
      <c r="I3" s="420"/>
      <c r="J3" s="420"/>
      <c r="K3" s="420"/>
      <c r="L3" s="420"/>
    </row>
    <row r="4" spans="1:13" s="89" customFormat="1" ht="36" customHeight="1">
      <c r="A4" s="421" t="s">
        <v>219</v>
      </c>
      <c r="B4" s="421"/>
      <c r="C4" s="421"/>
      <c r="D4" s="422"/>
      <c r="E4" s="422"/>
      <c r="F4" s="422"/>
      <c r="G4" s="422"/>
      <c r="H4" s="422"/>
      <c r="I4" s="422"/>
      <c r="J4" s="422"/>
      <c r="K4" s="422"/>
      <c r="L4" s="422"/>
    </row>
    <row r="5" spans="1:13" s="23" customFormat="1" ht="20.100000000000001" customHeight="1">
      <c r="A5" s="423"/>
      <c r="B5" s="424"/>
      <c r="C5" s="425"/>
      <c r="D5" s="429" t="s">
        <v>105</v>
      </c>
      <c r="E5" s="429" t="s">
        <v>119</v>
      </c>
      <c r="F5" s="431">
        <v>8</v>
      </c>
      <c r="G5" s="431"/>
      <c r="H5" s="431">
        <f>$F$5+1</f>
        <v>9</v>
      </c>
      <c r="I5" s="431"/>
      <c r="J5" s="431">
        <f>$H$5+1</f>
        <v>10</v>
      </c>
      <c r="K5" s="431"/>
      <c r="L5" s="432" t="s">
        <v>120</v>
      </c>
    </row>
    <row r="6" spans="1:13" s="23" customFormat="1" ht="20.100000000000001" customHeight="1" thickBot="1">
      <c r="A6" s="426"/>
      <c r="B6" s="427"/>
      <c r="C6" s="428"/>
      <c r="D6" s="430"/>
      <c r="E6" s="430"/>
      <c r="F6" s="25" t="s">
        <v>121</v>
      </c>
      <c r="G6" s="61" t="s">
        <v>120</v>
      </c>
      <c r="H6" s="25" t="s">
        <v>121</v>
      </c>
      <c r="I6" s="61" t="s">
        <v>120</v>
      </c>
      <c r="J6" s="25" t="s">
        <v>121</v>
      </c>
      <c r="K6" s="26" t="s">
        <v>120</v>
      </c>
      <c r="L6" s="433"/>
    </row>
    <row r="7" spans="1:13" s="23" customFormat="1" ht="18" customHeight="1">
      <c r="A7" s="409" t="s">
        <v>185</v>
      </c>
      <c r="B7" s="412" t="s">
        <v>57</v>
      </c>
      <c r="C7" s="413"/>
      <c r="D7" s="78"/>
      <c r="E7" s="79"/>
      <c r="F7" s="151"/>
      <c r="G7" s="137">
        <f>E7*F7</f>
        <v>0</v>
      </c>
      <c r="H7" s="151"/>
      <c r="I7" s="137">
        <f>E7*H7</f>
        <v>0</v>
      </c>
      <c r="J7" s="151"/>
      <c r="K7" s="138">
        <f>E7*J7</f>
        <v>0</v>
      </c>
      <c r="L7" s="82">
        <f>SUM(G7,I7,K7)</f>
        <v>0</v>
      </c>
    </row>
    <row r="8" spans="1:13" s="23" customFormat="1" ht="18" customHeight="1">
      <c r="A8" s="410"/>
      <c r="B8" s="414"/>
      <c r="C8" s="415"/>
      <c r="D8" s="46"/>
      <c r="E8" s="47"/>
      <c r="F8" s="152"/>
      <c r="G8" s="139">
        <f t="shared" ref="G8:G16" si="0">E8*F8</f>
        <v>0</v>
      </c>
      <c r="H8" s="152"/>
      <c r="I8" s="139">
        <f t="shared" ref="I8:I16" si="1">E8*H8</f>
        <v>0</v>
      </c>
      <c r="J8" s="152"/>
      <c r="K8" s="140">
        <f t="shared" ref="K8:K16" si="2">E8*J8</f>
        <v>0</v>
      </c>
      <c r="L8" s="29">
        <f t="shared" ref="L8:L116" si="3">SUM(G8,I8,K8)</f>
        <v>0</v>
      </c>
      <c r="M8" s="235"/>
    </row>
    <row r="9" spans="1:13" ht="18" customHeight="1">
      <c r="A9" s="410"/>
      <c r="B9" s="414"/>
      <c r="C9" s="415"/>
      <c r="D9" s="46"/>
      <c r="E9" s="47"/>
      <c r="F9" s="152"/>
      <c r="G9" s="139">
        <f t="shared" si="0"/>
        <v>0</v>
      </c>
      <c r="H9" s="152"/>
      <c r="I9" s="139">
        <f t="shared" si="1"/>
        <v>0</v>
      </c>
      <c r="J9" s="152"/>
      <c r="K9" s="140">
        <f t="shared" si="2"/>
        <v>0</v>
      </c>
      <c r="L9" s="29">
        <f t="shared" si="3"/>
        <v>0</v>
      </c>
      <c r="M9" s="235"/>
    </row>
    <row r="10" spans="1:13" ht="18" customHeight="1">
      <c r="A10" s="410"/>
      <c r="B10" s="414"/>
      <c r="C10" s="415"/>
      <c r="D10" s="46"/>
      <c r="E10" s="47"/>
      <c r="F10" s="152"/>
      <c r="G10" s="139">
        <f t="shared" si="0"/>
        <v>0</v>
      </c>
      <c r="H10" s="152"/>
      <c r="I10" s="139">
        <f t="shared" si="1"/>
        <v>0</v>
      </c>
      <c r="J10" s="152"/>
      <c r="K10" s="140">
        <f t="shared" si="2"/>
        <v>0</v>
      </c>
      <c r="L10" s="29">
        <f t="shared" si="3"/>
        <v>0</v>
      </c>
      <c r="M10" s="23"/>
    </row>
    <row r="11" spans="1:13" ht="18" customHeight="1" thickBot="1">
      <c r="A11" s="410"/>
      <c r="B11" s="414"/>
      <c r="C11" s="415"/>
      <c r="D11" s="48"/>
      <c r="E11" s="49"/>
      <c r="F11" s="159"/>
      <c r="G11" s="146">
        <f t="shared" si="0"/>
        <v>0</v>
      </c>
      <c r="H11" s="159"/>
      <c r="I11" s="146">
        <f t="shared" si="1"/>
        <v>0</v>
      </c>
      <c r="J11" s="159"/>
      <c r="K11" s="147">
        <f t="shared" si="2"/>
        <v>0</v>
      </c>
      <c r="L11" s="32">
        <f t="shared" si="3"/>
        <v>0</v>
      </c>
      <c r="M11" s="23"/>
    </row>
    <row r="12" spans="1:13" ht="18" hidden="1" customHeight="1">
      <c r="A12" s="410"/>
      <c r="B12" s="414"/>
      <c r="C12" s="415"/>
      <c r="D12" s="78"/>
      <c r="E12" s="79"/>
      <c r="F12" s="151"/>
      <c r="G12" s="137">
        <f t="shared" si="0"/>
        <v>0</v>
      </c>
      <c r="H12" s="151"/>
      <c r="I12" s="137">
        <f t="shared" si="1"/>
        <v>0</v>
      </c>
      <c r="J12" s="151"/>
      <c r="K12" s="138">
        <f t="shared" si="2"/>
        <v>0</v>
      </c>
      <c r="L12" s="82">
        <f t="shared" si="3"/>
        <v>0</v>
      </c>
      <c r="M12" s="23"/>
    </row>
    <row r="13" spans="1:13" ht="18" hidden="1" customHeight="1">
      <c r="A13" s="410"/>
      <c r="B13" s="414"/>
      <c r="C13" s="415"/>
      <c r="D13" s="46"/>
      <c r="E13" s="47"/>
      <c r="F13" s="152"/>
      <c r="G13" s="139">
        <f t="shared" si="0"/>
        <v>0</v>
      </c>
      <c r="H13" s="152"/>
      <c r="I13" s="139">
        <f t="shared" si="1"/>
        <v>0</v>
      </c>
      <c r="J13" s="152"/>
      <c r="K13" s="140">
        <f t="shared" si="2"/>
        <v>0</v>
      </c>
      <c r="L13" s="29">
        <f t="shared" si="3"/>
        <v>0</v>
      </c>
      <c r="M13" s="23"/>
    </row>
    <row r="14" spans="1:13" ht="18" hidden="1" customHeight="1">
      <c r="A14" s="410"/>
      <c r="B14" s="414"/>
      <c r="C14" s="415"/>
      <c r="D14" s="46"/>
      <c r="E14" s="47"/>
      <c r="F14" s="152"/>
      <c r="G14" s="139">
        <f t="shared" si="0"/>
        <v>0</v>
      </c>
      <c r="H14" s="152"/>
      <c r="I14" s="139">
        <f t="shared" si="1"/>
        <v>0</v>
      </c>
      <c r="J14" s="152"/>
      <c r="K14" s="140">
        <f t="shared" si="2"/>
        <v>0</v>
      </c>
      <c r="L14" s="29">
        <f t="shared" si="3"/>
        <v>0</v>
      </c>
      <c r="M14" s="23"/>
    </row>
    <row r="15" spans="1:13" ht="18" hidden="1" customHeight="1">
      <c r="A15" s="410"/>
      <c r="B15" s="414"/>
      <c r="C15" s="415"/>
      <c r="D15" s="46"/>
      <c r="E15" s="47"/>
      <c r="F15" s="152"/>
      <c r="G15" s="139">
        <f t="shared" si="0"/>
        <v>0</v>
      </c>
      <c r="H15" s="152"/>
      <c r="I15" s="139">
        <f t="shared" si="1"/>
        <v>0</v>
      </c>
      <c r="J15" s="152"/>
      <c r="K15" s="140">
        <f t="shared" si="2"/>
        <v>0</v>
      </c>
      <c r="L15" s="29">
        <f t="shared" si="3"/>
        <v>0</v>
      </c>
      <c r="M15" s="23"/>
    </row>
    <row r="16" spans="1:13" ht="18" hidden="1" customHeight="1" thickBot="1">
      <c r="A16" s="410"/>
      <c r="B16" s="414"/>
      <c r="C16" s="415"/>
      <c r="D16" s="48"/>
      <c r="E16" s="49"/>
      <c r="F16" s="157"/>
      <c r="G16" s="30">
        <f t="shared" si="0"/>
        <v>0</v>
      </c>
      <c r="H16" s="157"/>
      <c r="I16" s="30">
        <f t="shared" si="1"/>
        <v>0</v>
      </c>
      <c r="J16" s="157"/>
      <c r="K16" s="31">
        <f t="shared" si="2"/>
        <v>0</v>
      </c>
      <c r="L16" s="32">
        <f t="shared" si="3"/>
        <v>0</v>
      </c>
      <c r="M16" s="23"/>
    </row>
    <row r="17" spans="1:13" ht="18" customHeight="1" thickBot="1">
      <c r="A17" s="410"/>
      <c r="B17" s="416"/>
      <c r="C17" s="417"/>
      <c r="D17" s="236" t="s">
        <v>122</v>
      </c>
      <c r="E17" s="74"/>
      <c r="F17" s="90"/>
      <c r="G17" s="75">
        <f>SUM(G7:G16)</f>
        <v>0</v>
      </c>
      <c r="H17" s="158"/>
      <c r="I17" s="75">
        <f>SUM(I7:I16)</f>
        <v>0</v>
      </c>
      <c r="J17" s="158"/>
      <c r="K17" s="76">
        <f>SUM(K7:K16)</f>
        <v>0</v>
      </c>
      <c r="L17" s="77">
        <f t="shared" si="3"/>
        <v>0</v>
      </c>
      <c r="M17" s="23"/>
    </row>
    <row r="18" spans="1:13" ht="18" customHeight="1">
      <c r="A18" s="410"/>
      <c r="B18" s="412" t="s">
        <v>186</v>
      </c>
      <c r="C18" s="413"/>
      <c r="D18" s="78"/>
      <c r="E18" s="79"/>
      <c r="F18" s="151"/>
      <c r="G18" s="137">
        <f>E18*F18</f>
        <v>0</v>
      </c>
      <c r="H18" s="151"/>
      <c r="I18" s="137">
        <f>E18*H18</f>
        <v>0</v>
      </c>
      <c r="J18" s="151"/>
      <c r="K18" s="138">
        <f>SUM($K$8:$K$17)</f>
        <v>0</v>
      </c>
      <c r="L18" s="82">
        <f>SUM(G18,I18,K18)</f>
        <v>0</v>
      </c>
      <c r="M18" s="23"/>
    </row>
    <row r="19" spans="1:13" ht="18" customHeight="1">
      <c r="A19" s="410"/>
      <c r="B19" s="414"/>
      <c r="C19" s="415"/>
      <c r="D19" s="46"/>
      <c r="E19" s="47"/>
      <c r="F19" s="152"/>
      <c r="G19" s="139">
        <f t="shared" ref="G19:G27" si="4">E19*F19</f>
        <v>0</v>
      </c>
      <c r="H19" s="152"/>
      <c r="I19" s="139">
        <f t="shared" ref="I19:I27" si="5">E19*H19</f>
        <v>0</v>
      </c>
      <c r="J19" s="152"/>
      <c r="K19" s="140">
        <f t="shared" ref="K19:K27" si="6">E19*J19</f>
        <v>0</v>
      </c>
      <c r="L19" s="29">
        <f t="shared" ref="L19:L27" si="7">SUM(G19,I19,K19)</f>
        <v>0</v>
      </c>
      <c r="M19" s="23"/>
    </row>
    <row r="20" spans="1:13" ht="18" customHeight="1">
      <c r="A20" s="410"/>
      <c r="B20" s="414"/>
      <c r="C20" s="415"/>
      <c r="D20" s="46"/>
      <c r="E20" s="47"/>
      <c r="F20" s="152"/>
      <c r="G20" s="139">
        <f t="shared" si="4"/>
        <v>0</v>
      </c>
      <c r="H20" s="152"/>
      <c r="I20" s="139">
        <f t="shared" si="5"/>
        <v>0</v>
      </c>
      <c r="J20" s="152"/>
      <c r="K20" s="140">
        <f t="shared" si="6"/>
        <v>0</v>
      </c>
      <c r="L20" s="29">
        <f t="shared" si="7"/>
        <v>0</v>
      </c>
      <c r="M20" s="23"/>
    </row>
    <row r="21" spans="1:13" ht="18" customHeight="1">
      <c r="A21" s="410"/>
      <c r="B21" s="414"/>
      <c r="C21" s="415"/>
      <c r="D21" s="46"/>
      <c r="E21" s="47"/>
      <c r="F21" s="152"/>
      <c r="G21" s="139">
        <f t="shared" si="4"/>
        <v>0</v>
      </c>
      <c r="H21" s="152"/>
      <c r="I21" s="139">
        <f t="shared" si="5"/>
        <v>0</v>
      </c>
      <c r="J21" s="152"/>
      <c r="K21" s="140">
        <f t="shared" si="6"/>
        <v>0</v>
      </c>
      <c r="L21" s="29">
        <f t="shared" si="7"/>
        <v>0</v>
      </c>
      <c r="M21" s="23"/>
    </row>
    <row r="22" spans="1:13" ht="18" customHeight="1" thickBot="1">
      <c r="A22" s="410"/>
      <c r="B22" s="414"/>
      <c r="C22" s="415"/>
      <c r="D22" s="48"/>
      <c r="E22" s="49"/>
      <c r="F22" s="159"/>
      <c r="G22" s="146">
        <f t="shared" si="4"/>
        <v>0</v>
      </c>
      <c r="H22" s="159"/>
      <c r="I22" s="146">
        <f t="shared" si="5"/>
        <v>0</v>
      </c>
      <c r="J22" s="159"/>
      <c r="K22" s="147">
        <f t="shared" si="6"/>
        <v>0</v>
      </c>
      <c r="L22" s="32">
        <f t="shared" si="7"/>
        <v>0</v>
      </c>
      <c r="M22" s="23"/>
    </row>
    <row r="23" spans="1:13" ht="18" hidden="1" customHeight="1">
      <c r="A23" s="410"/>
      <c r="B23" s="414"/>
      <c r="C23" s="415"/>
      <c r="D23" s="180"/>
      <c r="E23" s="181"/>
      <c r="F23" s="174"/>
      <c r="G23" s="175">
        <f t="shared" si="4"/>
        <v>0</v>
      </c>
      <c r="H23" s="174"/>
      <c r="I23" s="175">
        <f t="shared" si="5"/>
        <v>0</v>
      </c>
      <c r="J23" s="174"/>
      <c r="K23" s="176">
        <f t="shared" si="6"/>
        <v>0</v>
      </c>
      <c r="L23" s="177">
        <f t="shared" si="7"/>
        <v>0</v>
      </c>
      <c r="M23" s="23"/>
    </row>
    <row r="24" spans="1:13" ht="18" hidden="1" customHeight="1">
      <c r="A24" s="410"/>
      <c r="B24" s="414"/>
      <c r="C24" s="415"/>
      <c r="D24" s="178"/>
      <c r="E24" s="179"/>
      <c r="F24" s="152"/>
      <c r="G24" s="139">
        <f t="shared" si="4"/>
        <v>0</v>
      </c>
      <c r="H24" s="152"/>
      <c r="I24" s="139">
        <f t="shared" si="5"/>
        <v>0</v>
      </c>
      <c r="J24" s="152"/>
      <c r="K24" s="140">
        <f t="shared" si="6"/>
        <v>0</v>
      </c>
      <c r="L24" s="29">
        <f t="shared" si="7"/>
        <v>0</v>
      </c>
      <c r="M24" s="23"/>
    </row>
    <row r="25" spans="1:13" ht="18" hidden="1" customHeight="1">
      <c r="A25" s="410"/>
      <c r="B25" s="414"/>
      <c r="C25" s="415"/>
      <c r="D25" s="178"/>
      <c r="E25" s="179"/>
      <c r="F25" s="152"/>
      <c r="G25" s="139">
        <f t="shared" si="4"/>
        <v>0</v>
      </c>
      <c r="H25" s="152"/>
      <c r="I25" s="139">
        <f t="shared" si="5"/>
        <v>0</v>
      </c>
      <c r="J25" s="152"/>
      <c r="K25" s="140">
        <f t="shared" si="6"/>
        <v>0</v>
      </c>
      <c r="L25" s="29">
        <f t="shared" si="7"/>
        <v>0</v>
      </c>
      <c r="M25" s="23"/>
    </row>
    <row r="26" spans="1:13" ht="18" hidden="1" customHeight="1">
      <c r="A26" s="410"/>
      <c r="B26" s="414"/>
      <c r="C26" s="415"/>
      <c r="D26" s="178"/>
      <c r="E26" s="179"/>
      <c r="F26" s="152"/>
      <c r="G26" s="139">
        <f t="shared" si="4"/>
        <v>0</v>
      </c>
      <c r="H26" s="152"/>
      <c r="I26" s="139">
        <f t="shared" si="5"/>
        <v>0</v>
      </c>
      <c r="J26" s="152"/>
      <c r="K26" s="140">
        <f t="shared" si="6"/>
        <v>0</v>
      </c>
      <c r="L26" s="29">
        <f t="shared" si="7"/>
        <v>0</v>
      </c>
      <c r="M26" s="23"/>
    </row>
    <row r="27" spans="1:13" ht="18" hidden="1" customHeight="1" thickBot="1">
      <c r="A27" s="410"/>
      <c r="B27" s="414"/>
      <c r="C27" s="415"/>
      <c r="D27" s="48"/>
      <c r="E27" s="49"/>
      <c r="F27" s="159"/>
      <c r="G27" s="146">
        <f t="shared" si="4"/>
        <v>0</v>
      </c>
      <c r="H27" s="159"/>
      <c r="I27" s="146">
        <f t="shared" si="5"/>
        <v>0</v>
      </c>
      <c r="J27" s="159"/>
      <c r="K27" s="147">
        <f t="shared" si="6"/>
        <v>0</v>
      </c>
      <c r="L27" s="32">
        <f t="shared" si="7"/>
        <v>0</v>
      </c>
      <c r="M27" s="23"/>
    </row>
    <row r="28" spans="1:13" ht="18" customHeight="1" thickBot="1">
      <c r="A28" s="411"/>
      <c r="B28" s="416"/>
      <c r="C28" s="417"/>
      <c r="D28" s="236" t="s">
        <v>122</v>
      </c>
      <c r="E28" s="74"/>
      <c r="F28" s="90"/>
      <c r="G28" s="75">
        <f>SUM(G18:G27)</f>
        <v>0</v>
      </c>
      <c r="H28" s="158"/>
      <c r="I28" s="75">
        <f>SUM(I18:I27)</f>
        <v>0</v>
      </c>
      <c r="J28" s="158"/>
      <c r="K28" s="76">
        <f>SUM(K18:K27)</f>
        <v>0</v>
      </c>
      <c r="L28" s="77">
        <f>SUM(G28,I28,K28)</f>
        <v>0</v>
      </c>
      <c r="M28" s="23"/>
    </row>
    <row r="29" spans="1:13" s="23" customFormat="1" ht="18" customHeight="1">
      <c r="A29" s="409" t="s">
        <v>187</v>
      </c>
      <c r="B29" s="411" t="s">
        <v>123</v>
      </c>
      <c r="C29" s="400" t="s">
        <v>5</v>
      </c>
      <c r="D29" s="78"/>
      <c r="E29" s="79"/>
      <c r="F29" s="144"/>
      <c r="G29" s="80">
        <f t="shared" ref="G29:G38" si="8">E29*F29</f>
        <v>0</v>
      </c>
      <c r="H29" s="144"/>
      <c r="I29" s="80">
        <f t="shared" ref="I29:I38" si="9">E29*H29</f>
        <v>0</v>
      </c>
      <c r="J29" s="144"/>
      <c r="K29" s="81">
        <f t="shared" ref="K29:K38" si="10">E29*J29</f>
        <v>0</v>
      </c>
      <c r="L29" s="82">
        <f t="shared" ref="L29:L39" si="11">SUM(G29,I29,K29)</f>
        <v>0</v>
      </c>
    </row>
    <row r="30" spans="1:13" s="23" customFormat="1" ht="18" customHeight="1">
      <c r="A30" s="410"/>
      <c r="B30" s="418"/>
      <c r="C30" s="400"/>
      <c r="D30" s="46"/>
      <c r="E30" s="47"/>
      <c r="F30" s="142"/>
      <c r="G30" s="27">
        <f t="shared" si="8"/>
        <v>0</v>
      </c>
      <c r="H30" s="142"/>
      <c r="I30" s="27">
        <f t="shared" si="9"/>
        <v>0</v>
      </c>
      <c r="J30" s="142"/>
      <c r="K30" s="28">
        <f t="shared" si="10"/>
        <v>0</v>
      </c>
      <c r="L30" s="29">
        <f t="shared" si="11"/>
        <v>0</v>
      </c>
    </row>
    <row r="31" spans="1:13" ht="18" customHeight="1">
      <c r="A31" s="410"/>
      <c r="B31" s="418"/>
      <c r="C31" s="400"/>
      <c r="D31" s="46"/>
      <c r="E31" s="47"/>
      <c r="F31" s="142"/>
      <c r="G31" s="27">
        <f t="shared" si="8"/>
        <v>0</v>
      </c>
      <c r="H31" s="142"/>
      <c r="I31" s="27">
        <f t="shared" si="9"/>
        <v>0</v>
      </c>
      <c r="J31" s="142"/>
      <c r="K31" s="28">
        <f t="shared" si="10"/>
        <v>0</v>
      </c>
      <c r="L31" s="29">
        <f t="shared" si="11"/>
        <v>0</v>
      </c>
      <c r="M31" s="23"/>
    </row>
    <row r="32" spans="1:13" ht="18" customHeight="1">
      <c r="A32" s="410"/>
      <c r="B32" s="418"/>
      <c r="C32" s="400"/>
      <c r="D32" s="46"/>
      <c r="E32" s="47"/>
      <c r="F32" s="142"/>
      <c r="G32" s="27">
        <f t="shared" si="8"/>
        <v>0</v>
      </c>
      <c r="H32" s="142"/>
      <c r="I32" s="27">
        <f t="shared" si="9"/>
        <v>0</v>
      </c>
      <c r="J32" s="142"/>
      <c r="K32" s="28">
        <f t="shared" si="10"/>
        <v>0</v>
      </c>
      <c r="L32" s="29">
        <f t="shared" si="11"/>
        <v>0</v>
      </c>
      <c r="M32" s="23"/>
    </row>
    <row r="33" spans="1:13" ht="18" customHeight="1" thickBot="1">
      <c r="A33" s="410"/>
      <c r="B33" s="418"/>
      <c r="C33" s="400"/>
      <c r="D33" s="48"/>
      <c r="E33" s="49"/>
      <c r="F33" s="157"/>
      <c r="G33" s="30">
        <f t="shared" si="8"/>
        <v>0</v>
      </c>
      <c r="H33" s="157"/>
      <c r="I33" s="30">
        <f t="shared" si="9"/>
        <v>0</v>
      </c>
      <c r="J33" s="157"/>
      <c r="K33" s="31">
        <f t="shared" si="10"/>
        <v>0</v>
      </c>
      <c r="L33" s="32">
        <f t="shared" si="11"/>
        <v>0</v>
      </c>
      <c r="M33" s="23"/>
    </row>
    <row r="34" spans="1:13" ht="18" hidden="1" customHeight="1">
      <c r="A34" s="410"/>
      <c r="B34" s="418"/>
      <c r="C34" s="400"/>
      <c r="D34" s="183"/>
      <c r="E34" s="184"/>
      <c r="F34" s="185"/>
      <c r="G34" s="80">
        <f t="shared" si="8"/>
        <v>0</v>
      </c>
      <c r="H34" s="144"/>
      <c r="I34" s="80">
        <f t="shared" si="9"/>
        <v>0</v>
      </c>
      <c r="J34" s="144"/>
      <c r="K34" s="81">
        <f t="shared" si="10"/>
        <v>0</v>
      </c>
      <c r="L34" s="82">
        <f t="shared" si="11"/>
        <v>0</v>
      </c>
      <c r="M34" s="23"/>
    </row>
    <row r="35" spans="1:13" ht="18" hidden="1" customHeight="1">
      <c r="A35" s="410"/>
      <c r="B35" s="418"/>
      <c r="C35" s="400"/>
      <c r="D35" s="178"/>
      <c r="E35" s="179"/>
      <c r="F35" s="182"/>
      <c r="G35" s="27">
        <f t="shared" si="8"/>
        <v>0</v>
      </c>
      <c r="H35" s="142"/>
      <c r="I35" s="27">
        <f t="shared" si="9"/>
        <v>0</v>
      </c>
      <c r="J35" s="142"/>
      <c r="K35" s="28">
        <f t="shared" si="10"/>
        <v>0</v>
      </c>
      <c r="L35" s="29">
        <f t="shared" si="11"/>
        <v>0</v>
      </c>
      <c r="M35" s="23"/>
    </row>
    <row r="36" spans="1:13" ht="18" hidden="1" customHeight="1">
      <c r="A36" s="410"/>
      <c r="B36" s="418"/>
      <c r="C36" s="400"/>
      <c r="D36" s="178"/>
      <c r="E36" s="179"/>
      <c r="F36" s="182"/>
      <c r="G36" s="27">
        <f t="shared" si="8"/>
        <v>0</v>
      </c>
      <c r="H36" s="142"/>
      <c r="I36" s="27">
        <f t="shared" si="9"/>
        <v>0</v>
      </c>
      <c r="J36" s="142"/>
      <c r="K36" s="28">
        <f t="shared" si="10"/>
        <v>0</v>
      </c>
      <c r="L36" s="29">
        <f t="shared" si="11"/>
        <v>0</v>
      </c>
      <c r="M36" s="23"/>
    </row>
    <row r="37" spans="1:13" ht="18" hidden="1" customHeight="1">
      <c r="A37" s="410"/>
      <c r="B37" s="418"/>
      <c r="C37" s="400"/>
      <c r="D37" s="178"/>
      <c r="E37" s="179"/>
      <c r="F37" s="182"/>
      <c r="G37" s="27">
        <f t="shared" si="8"/>
        <v>0</v>
      </c>
      <c r="H37" s="142"/>
      <c r="I37" s="27">
        <f t="shared" si="9"/>
        <v>0</v>
      </c>
      <c r="J37" s="142"/>
      <c r="K37" s="28">
        <f t="shared" si="10"/>
        <v>0</v>
      </c>
      <c r="L37" s="29">
        <f t="shared" si="11"/>
        <v>0</v>
      </c>
      <c r="M37" s="23"/>
    </row>
    <row r="38" spans="1:13" ht="18" hidden="1" customHeight="1" thickBot="1">
      <c r="A38" s="410"/>
      <c r="B38" s="418"/>
      <c r="C38" s="400"/>
      <c r="D38" s="48"/>
      <c r="E38" s="49"/>
      <c r="F38" s="157"/>
      <c r="G38" s="30">
        <f t="shared" si="8"/>
        <v>0</v>
      </c>
      <c r="H38" s="157"/>
      <c r="I38" s="30">
        <f t="shared" si="9"/>
        <v>0</v>
      </c>
      <c r="J38" s="157"/>
      <c r="K38" s="31">
        <f t="shared" si="10"/>
        <v>0</v>
      </c>
      <c r="L38" s="32">
        <f t="shared" si="11"/>
        <v>0</v>
      </c>
      <c r="M38" s="23"/>
    </row>
    <row r="39" spans="1:13" ht="18" customHeight="1" thickBot="1">
      <c r="A39" s="410"/>
      <c r="B39" s="418"/>
      <c r="C39" s="419"/>
      <c r="D39" s="237" t="s">
        <v>122</v>
      </c>
      <c r="E39" s="149"/>
      <c r="F39" s="158"/>
      <c r="G39" s="75">
        <f>SUM(G29:G38)</f>
        <v>0</v>
      </c>
      <c r="H39" s="158"/>
      <c r="I39" s="75">
        <f>SUM(I29:I38)</f>
        <v>0</v>
      </c>
      <c r="J39" s="158"/>
      <c r="K39" s="76">
        <f>SUM(K29:K38)</f>
        <v>0</v>
      </c>
      <c r="L39" s="77">
        <f t="shared" si="11"/>
        <v>0</v>
      </c>
      <c r="M39" s="23"/>
    </row>
    <row r="40" spans="1:13" s="23" customFormat="1" ht="18" customHeight="1">
      <c r="A40" s="410"/>
      <c r="B40" s="418"/>
      <c r="C40" s="398" t="s">
        <v>8</v>
      </c>
      <c r="D40" s="78"/>
      <c r="E40" s="79"/>
      <c r="F40" s="144"/>
      <c r="G40" s="80">
        <f t="shared" ref="G40:G49" si="12">E40*F40</f>
        <v>0</v>
      </c>
      <c r="H40" s="144"/>
      <c r="I40" s="80">
        <f t="shared" ref="I40:I49" si="13">E40*H40</f>
        <v>0</v>
      </c>
      <c r="J40" s="144"/>
      <c r="K40" s="81">
        <f t="shared" ref="K40:K49" si="14">E40*J40</f>
        <v>0</v>
      </c>
      <c r="L40" s="82">
        <f t="shared" si="3"/>
        <v>0</v>
      </c>
    </row>
    <row r="41" spans="1:13" s="23" customFormat="1" ht="18" customHeight="1">
      <c r="A41" s="410"/>
      <c r="B41" s="418"/>
      <c r="C41" s="400"/>
      <c r="D41" s="46"/>
      <c r="E41" s="47"/>
      <c r="F41" s="142"/>
      <c r="G41" s="27">
        <f t="shared" si="12"/>
        <v>0</v>
      </c>
      <c r="H41" s="142"/>
      <c r="I41" s="27">
        <f t="shared" si="13"/>
        <v>0</v>
      </c>
      <c r="J41" s="142"/>
      <c r="K41" s="28">
        <f t="shared" si="14"/>
        <v>0</v>
      </c>
      <c r="L41" s="29">
        <f t="shared" si="3"/>
        <v>0</v>
      </c>
    </row>
    <row r="42" spans="1:13" ht="18" customHeight="1">
      <c r="A42" s="410"/>
      <c r="B42" s="418"/>
      <c r="C42" s="400"/>
      <c r="D42" s="46"/>
      <c r="E42" s="47"/>
      <c r="F42" s="142"/>
      <c r="G42" s="27">
        <f t="shared" si="12"/>
        <v>0</v>
      </c>
      <c r="H42" s="142"/>
      <c r="I42" s="27">
        <f t="shared" si="13"/>
        <v>0</v>
      </c>
      <c r="J42" s="142"/>
      <c r="K42" s="28">
        <f t="shared" si="14"/>
        <v>0</v>
      </c>
      <c r="L42" s="29">
        <f t="shared" si="3"/>
        <v>0</v>
      </c>
      <c r="M42" s="23"/>
    </row>
    <row r="43" spans="1:13" ht="18" customHeight="1">
      <c r="A43" s="410"/>
      <c r="B43" s="418"/>
      <c r="C43" s="400"/>
      <c r="D43" s="46"/>
      <c r="E43" s="47"/>
      <c r="F43" s="142"/>
      <c r="G43" s="27">
        <f t="shared" si="12"/>
        <v>0</v>
      </c>
      <c r="H43" s="142"/>
      <c r="I43" s="27">
        <f t="shared" si="13"/>
        <v>0</v>
      </c>
      <c r="J43" s="142"/>
      <c r="K43" s="28">
        <f t="shared" si="14"/>
        <v>0</v>
      </c>
      <c r="L43" s="29">
        <f t="shared" si="3"/>
        <v>0</v>
      </c>
      <c r="M43" s="23"/>
    </row>
    <row r="44" spans="1:13" ht="18" customHeight="1" thickBot="1">
      <c r="A44" s="410"/>
      <c r="B44" s="418"/>
      <c r="C44" s="400"/>
      <c r="D44" s="48"/>
      <c r="E44" s="49"/>
      <c r="F44" s="157"/>
      <c r="G44" s="30">
        <f t="shared" si="12"/>
        <v>0</v>
      </c>
      <c r="H44" s="157"/>
      <c r="I44" s="30">
        <f t="shared" si="13"/>
        <v>0</v>
      </c>
      <c r="J44" s="157"/>
      <c r="K44" s="31">
        <f t="shared" si="14"/>
        <v>0</v>
      </c>
      <c r="L44" s="32">
        <f t="shared" si="3"/>
        <v>0</v>
      </c>
      <c r="M44" s="23"/>
    </row>
    <row r="45" spans="1:13" ht="18" hidden="1" customHeight="1">
      <c r="A45" s="410"/>
      <c r="B45" s="418"/>
      <c r="C45" s="400"/>
      <c r="D45" s="183"/>
      <c r="E45" s="184"/>
      <c r="F45" s="185"/>
      <c r="G45" s="80">
        <f t="shared" si="12"/>
        <v>0</v>
      </c>
      <c r="H45" s="144"/>
      <c r="I45" s="80">
        <f t="shared" si="13"/>
        <v>0</v>
      </c>
      <c r="J45" s="144"/>
      <c r="K45" s="81">
        <f t="shared" si="14"/>
        <v>0</v>
      </c>
      <c r="L45" s="82">
        <f t="shared" si="3"/>
        <v>0</v>
      </c>
      <c r="M45" s="23"/>
    </row>
    <row r="46" spans="1:13" ht="18" hidden="1" customHeight="1">
      <c r="A46" s="410"/>
      <c r="B46" s="418"/>
      <c r="C46" s="400"/>
      <c r="D46" s="178"/>
      <c r="E46" s="179"/>
      <c r="F46" s="182"/>
      <c r="G46" s="27">
        <f t="shared" si="12"/>
        <v>0</v>
      </c>
      <c r="H46" s="142"/>
      <c r="I46" s="27">
        <f t="shared" si="13"/>
        <v>0</v>
      </c>
      <c r="J46" s="142"/>
      <c r="K46" s="28">
        <f t="shared" si="14"/>
        <v>0</v>
      </c>
      <c r="L46" s="29">
        <f t="shared" si="3"/>
        <v>0</v>
      </c>
      <c r="M46" s="23"/>
    </row>
    <row r="47" spans="1:13" ht="18" hidden="1" customHeight="1">
      <c r="A47" s="410"/>
      <c r="B47" s="418"/>
      <c r="C47" s="400"/>
      <c r="D47" s="178"/>
      <c r="E47" s="179"/>
      <c r="F47" s="182"/>
      <c r="G47" s="27">
        <f t="shared" si="12"/>
        <v>0</v>
      </c>
      <c r="H47" s="142"/>
      <c r="I47" s="27">
        <f t="shared" si="13"/>
        <v>0</v>
      </c>
      <c r="J47" s="142"/>
      <c r="K47" s="28">
        <f t="shared" si="14"/>
        <v>0</v>
      </c>
      <c r="L47" s="29">
        <f t="shared" si="3"/>
        <v>0</v>
      </c>
      <c r="M47" s="23"/>
    </row>
    <row r="48" spans="1:13" ht="18" hidden="1" customHeight="1">
      <c r="A48" s="410"/>
      <c r="B48" s="418"/>
      <c r="C48" s="400"/>
      <c r="D48" s="178"/>
      <c r="E48" s="179"/>
      <c r="F48" s="182"/>
      <c r="G48" s="27">
        <f t="shared" si="12"/>
        <v>0</v>
      </c>
      <c r="H48" s="142"/>
      <c r="I48" s="27">
        <f t="shared" si="13"/>
        <v>0</v>
      </c>
      <c r="J48" s="142"/>
      <c r="K48" s="28">
        <f t="shared" si="14"/>
        <v>0</v>
      </c>
      <c r="L48" s="29">
        <f t="shared" si="3"/>
        <v>0</v>
      </c>
      <c r="M48" s="23"/>
    </row>
    <row r="49" spans="1:13" ht="18" hidden="1" customHeight="1" thickBot="1">
      <c r="A49" s="410"/>
      <c r="B49" s="418"/>
      <c r="C49" s="400"/>
      <c r="D49" s="48"/>
      <c r="E49" s="49"/>
      <c r="F49" s="157"/>
      <c r="G49" s="30">
        <f t="shared" si="12"/>
        <v>0</v>
      </c>
      <c r="H49" s="157"/>
      <c r="I49" s="30">
        <f t="shared" si="13"/>
        <v>0</v>
      </c>
      <c r="J49" s="157"/>
      <c r="K49" s="31">
        <f t="shared" si="14"/>
        <v>0</v>
      </c>
      <c r="L49" s="32">
        <f t="shared" si="3"/>
        <v>0</v>
      </c>
      <c r="M49" s="23"/>
    </row>
    <row r="50" spans="1:13" ht="18" customHeight="1" thickBot="1">
      <c r="A50" s="410"/>
      <c r="B50" s="418"/>
      <c r="C50" s="419"/>
      <c r="D50" s="237" t="s">
        <v>122</v>
      </c>
      <c r="E50" s="149"/>
      <c r="F50" s="158"/>
      <c r="G50" s="75">
        <f>SUM(G40:G49)</f>
        <v>0</v>
      </c>
      <c r="H50" s="158"/>
      <c r="I50" s="75">
        <f>SUM(I40:I49)</f>
        <v>0</v>
      </c>
      <c r="J50" s="158"/>
      <c r="K50" s="76">
        <f>SUM(K40:K49)</f>
        <v>0</v>
      </c>
      <c r="L50" s="77">
        <f t="shared" si="3"/>
        <v>0</v>
      </c>
      <c r="M50" s="23"/>
    </row>
    <row r="51" spans="1:13" s="23" customFormat="1" ht="18" customHeight="1">
      <c r="A51" s="410"/>
      <c r="B51" s="418"/>
      <c r="C51" s="398" t="s">
        <v>6</v>
      </c>
      <c r="D51" s="78"/>
      <c r="E51" s="79"/>
      <c r="F51" s="144"/>
      <c r="G51" s="80">
        <f t="shared" ref="G51:G60" si="15">E51*F51</f>
        <v>0</v>
      </c>
      <c r="H51" s="144"/>
      <c r="I51" s="80">
        <f t="shared" ref="I51:I60" si="16">E51*H51</f>
        <v>0</v>
      </c>
      <c r="J51" s="144"/>
      <c r="K51" s="81">
        <f t="shared" ref="K51:K60" si="17">E51*J51</f>
        <v>0</v>
      </c>
      <c r="L51" s="82">
        <f t="shared" si="3"/>
        <v>0</v>
      </c>
    </row>
    <row r="52" spans="1:13" s="23" customFormat="1" ht="18" customHeight="1">
      <c r="A52" s="410"/>
      <c r="B52" s="418"/>
      <c r="C52" s="400"/>
      <c r="D52" s="46"/>
      <c r="E52" s="47"/>
      <c r="F52" s="142"/>
      <c r="G52" s="27">
        <f t="shared" si="15"/>
        <v>0</v>
      </c>
      <c r="H52" s="142"/>
      <c r="I52" s="27">
        <f t="shared" si="16"/>
        <v>0</v>
      </c>
      <c r="J52" s="142"/>
      <c r="K52" s="28">
        <f t="shared" si="17"/>
        <v>0</v>
      </c>
      <c r="L52" s="29">
        <f t="shared" si="3"/>
        <v>0</v>
      </c>
    </row>
    <row r="53" spans="1:13" ht="18" customHeight="1">
      <c r="A53" s="410"/>
      <c r="B53" s="418"/>
      <c r="C53" s="400"/>
      <c r="D53" s="46"/>
      <c r="E53" s="47"/>
      <c r="F53" s="142"/>
      <c r="G53" s="27">
        <f t="shared" si="15"/>
        <v>0</v>
      </c>
      <c r="H53" s="142"/>
      <c r="I53" s="27">
        <f t="shared" si="16"/>
        <v>0</v>
      </c>
      <c r="J53" s="142"/>
      <c r="K53" s="28">
        <f t="shared" si="17"/>
        <v>0</v>
      </c>
      <c r="L53" s="29">
        <f t="shared" si="3"/>
        <v>0</v>
      </c>
      <c r="M53" s="23"/>
    </row>
    <row r="54" spans="1:13" ht="18" customHeight="1">
      <c r="A54" s="410"/>
      <c r="B54" s="418"/>
      <c r="C54" s="400"/>
      <c r="D54" s="46"/>
      <c r="E54" s="47"/>
      <c r="F54" s="142"/>
      <c r="G54" s="27">
        <f t="shared" si="15"/>
        <v>0</v>
      </c>
      <c r="H54" s="142"/>
      <c r="I54" s="27">
        <f t="shared" si="16"/>
        <v>0</v>
      </c>
      <c r="J54" s="142"/>
      <c r="K54" s="28">
        <f t="shared" si="17"/>
        <v>0</v>
      </c>
      <c r="L54" s="29">
        <f t="shared" si="3"/>
        <v>0</v>
      </c>
      <c r="M54" s="23"/>
    </row>
    <row r="55" spans="1:13" ht="18" customHeight="1" thickBot="1">
      <c r="A55" s="410"/>
      <c r="B55" s="418"/>
      <c r="C55" s="400"/>
      <c r="D55" s="48"/>
      <c r="E55" s="49"/>
      <c r="F55" s="157"/>
      <c r="G55" s="30">
        <f t="shared" si="15"/>
        <v>0</v>
      </c>
      <c r="H55" s="157"/>
      <c r="I55" s="30">
        <f t="shared" si="16"/>
        <v>0</v>
      </c>
      <c r="J55" s="157"/>
      <c r="K55" s="31">
        <f t="shared" si="17"/>
        <v>0</v>
      </c>
      <c r="L55" s="32">
        <f t="shared" si="3"/>
        <v>0</v>
      </c>
      <c r="M55" s="23"/>
    </row>
    <row r="56" spans="1:13" ht="18" hidden="1" customHeight="1">
      <c r="A56" s="410"/>
      <c r="B56" s="418"/>
      <c r="C56" s="400"/>
      <c r="D56" s="183"/>
      <c r="E56" s="184"/>
      <c r="F56" s="185"/>
      <c r="G56" s="80">
        <f t="shared" si="15"/>
        <v>0</v>
      </c>
      <c r="H56" s="144"/>
      <c r="I56" s="80">
        <f t="shared" si="16"/>
        <v>0</v>
      </c>
      <c r="J56" s="144"/>
      <c r="K56" s="81">
        <f t="shared" si="17"/>
        <v>0</v>
      </c>
      <c r="L56" s="82">
        <f t="shared" si="3"/>
        <v>0</v>
      </c>
      <c r="M56" s="23"/>
    </row>
    <row r="57" spans="1:13" ht="18" hidden="1" customHeight="1">
      <c r="A57" s="410"/>
      <c r="B57" s="418"/>
      <c r="C57" s="400"/>
      <c r="D57" s="178"/>
      <c r="E57" s="179"/>
      <c r="F57" s="182"/>
      <c r="G57" s="27">
        <f t="shared" si="15"/>
        <v>0</v>
      </c>
      <c r="H57" s="142"/>
      <c r="I57" s="27">
        <f t="shared" si="16"/>
        <v>0</v>
      </c>
      <c r="J57" s="142"/>
      <c r="K57" s="28">
        <f t="shared" si="17"/>
        <v>0</v>
      </c>
      <c r="L57" s="29">
        <f t="shared" si="3"/>
        <v>0</v>
      </c>
      <c r="M57" s="23"/>
    </row>
    <row r="58" spans="1:13" ht="18" hidden="1" customHeight="1">
      <c r="A58" s="410"/>
      <c r="B58" s="418"/>
      <c r="C58" s="400"/>
      <c r="D58" s="178"/>
      <c r="E58" s="179"/>
      <c r="F58" s="182"/>
      <c r="G58" s="27">
        <f t="shared" si="15"/>
        <v>0</v>
      </c>
      <c r="H58" s="142"/>
      <c r="I58" s="27">
        <f t="shared" si="16"/>
        <v>0</v>
      </c>
      <c r="J58" s="142"/>
      <c r="K58" s="28">
        <f t="shared" si="17"/>
        <v>0</v>
      </c>
      <c r="L58" s="29">
        <f t="shared" si="3"/>
        <v>0</v>
      </c>
      <c r="M58" s="23"/>
    </row>
    <row r="59" spans="1:13" ht="18" hidden="1" customHeight="1">
      <c r="A59" s="410"/>
      <c r="B59" s="418"/>
      <c r="C59" s="400"/>
      <c r="D59" s="178"/>
      <c r="E59" s="179"/>
      <c r="F59" s="182"/>
      <c r="G59" s="27">
        <f t="shared" si="15"/>
        <v>0</v>
      </c>
      <c r="H59" s="142"/>
      <c r="I59" s="27">
        <f t="shared" si="16"/>
        <v>0</v>
      </c>
      <c r="J59" s="142"/>
      <c r="K59" s="28">
        <f t="shared" si="17"/>
        <v>0</v>
      </c>
      <c r="L59" s="29">
        <f t="shared" si="3"/>
        <v>0</v>
      </c>
      <c r="M59" s="23"/>
    </row>
    <row r="60" spans="1:13" ht="18" hidden="1" customHeight="1" thickBot="1">
      <c r="A60" s="410"/>
      <c r="B60" s="418"/>
      <c r="C60" s="400"/>
      <c r="D60" s="48"/>
      <c r="E60" s="49"/>
      <c r="F60" s="157"/>
      <c r="G60" s="30">
        <f t="shared" si="15"/>
        <v>0</v>
      </c>
      <c r="H60" s="157"/>
      <c r="I60" s="30">
        <f t="shared" si="16"/>
        <v>0</v>
      </c>
      <c r="J60" s="157"/>
      <c r="K60" s="31">
        <f t="shared" si="17"/>
        <v>0</v>
      </c>
      <c r="L60" s="32">
        <f t="shared" si="3"/>
        <v>0</v>
      </c>
      <c r="M60" s="23"/>
    </row>
    <row r="61" spans="1:13" ht="18" customHeight="1" thickBot="1">
      <c r="A61" s="410"/>
      <c r="B61" s="418"/>
      <c r="C61" s="419"/>
      <c r="D61" s="236" t="s">
        <v>122</v>
      </c>
      <c r="E61" s="74"/>
      <c r="F61" s="158"/>
      <c r="G61" s="75">
        <f>SUM(G51:G60)</f>
        <v>0</v>
      </c>
      <c r="H61" s="158"/>
      <c r="I61" s="75">
        <f>SUM(I51:I60)</f>
        <v>0</v>
      </c>
      <c r="J61" s="158"/>
      <c r="K61" s="76">
        <f>SUM(K51:K60)</f>
        <v>0</v>
      </c>
      <c r="L61" s="77">
        <f t="shared" si="3"/>
        <v>0</v>
      </c>
      <c r="M61" s="23"/>
    </row>
    <row r="62" spans="1:13" s="23" customFormat="1" ht="18" customHeight="1">
      <c r="A62" s="410"/>
      <c r="B62" s="409" t="s">
        <v>81</v>
      </c>
      <c r="C62" s="398" t="s">
        <v>5</v>
      </c>
      <c r="D62" s="78"/>
      <c r="E62" s="79"/>
      <c r="F62" s="144"/>
      <c r="G62" s="80">
        <f t="shared" ref="G62:G71" si="18">E62*F62</f>
        <v>0</v>
      </c>
      <c r="H62" s="144"/>
      <c r="I62" s="80">
        <f t="shared" ref="I62:I71" si="19">E62*H62</f>
        <v>0</v>
      </c>
      <c r="J62" s="144"/>
      <c r="K62" s="81">
        <f t="shared" ref="K62:K71" si="20">E62*J62</f>
        <v>0</v>
      </c>
      <c r="L62" s="82">
        <f t="shared" si="3"/>
        <v>0</v>
      </c>
    </row>
    <row r="63" spans="1:13" s="23" customFormat="1" ht="18" customHeight="1">
      <c r="A63" s="410"/>
      <c r="B63" s="410"/>
      <c r="C63" s="400"/>
      <c r="D63" s="46"/>
      <c r="E63" s="47"/>
      <c r="F63" s="142"/>
      <c r="G63" s="27">
        <f t="shared" si="18"/>
        <v>0</v>
      </c>
      <c r="H63" s="142"/>
      <c r="I63" s="27">
        <f t="shared" si="19"/>
        <v>0</v>
      </c>
      <c r="J63" s="142"/>
      <c r="K63" s="28">
        <f t="shared" si="20"/>
        <v>0</v>
      </c>
      <c r="L63" s="29">
        <f t="shared" si="3"/>
        <v>0</v>
      </c>
    </row>
    <row r="64" spans="1:13" ht="18" customHeight="1">
      <c r="A64" s="410"/>
      <c r="B64" s="410"/>
      <c r="C64" s="400"/>
      <c r="D64" s="46"/>
      <c r="E64" s="47"/>
      <c r="F64" s="142"/>
      <c r="G64" s="27">
        <f t="shared" si="18"/>
        <v>0</v>
      </c>
      <c r="H64" s="142"/>
      <c r="I64" s="27">
        <f t="shared" si="19"/>
        <v>0</v>
      </c>
      <c r="J64" s="142"/>
      <c r="K64" s="28">
        <f t="shared" si="20"/>
        <v>0</v>
      </c>
      <c r="L64" s="29">
        <f t="shared" si="3"/>
        <v>0</v>
      </c>
      <c r="M64" s="23"/>
    </row>
    <row r="65" spans="1:13" ht="18" customHeight="1">
      <c r="A65" s="410"/>
      <c r="B65" s="410"/>
      <c r="C65" s="400"/>
      <c r="D65" s="46"/>
      <c r="E65" s="47"/>
      <c r="F65" s="142"/>
      <c r="G65" s="27">
        <f t="shared" si="18"/>
        <v>0</v>
      </c>
      <c r="H65" s="142"/>
      <c r="I65" s="27">
        <f t="shared" si="19"/>
        <v>0</v>
      </c>
      <c r="J65" s="142"/>
      <c r="K65" s="28">
        <f t="shared" si="20"/>
        <v>0</v>
      </c>
      <c r="L65" s="29">
        <f t="shared" si="3"/>
        <v>0</v>
      </c>
      <c r="M65" s="23"/>
    </row>
    <row r="66" spans="1:13" ht="18" customHeight="1" thickBot="1">
      <c r="A66" s="410"/>
      <c r="B66" s="410"/>
      <c r="C66" s="400"/>
      <c r="D66" s="48"/>
      <c r="E66" s="49"/>
      <c r="F66" s="157"/>
      <c r="G66" s="30">
        <f t="shared" si="18"/>
        <v>0</v>
      </c>
      <c r="H66" s="157"/>
      <c r="I66" s="30">
        <f t="shared" si="19"/>
        <v>0</v>
      </c>
      <c r="J66" s="157"/>
      <c r="K66" s="31">
        <f t="shared" si="20"/>
        <v>0</v>
      </c>
      <c r="L66" s="32">
        <f t="shared" si="3"/>
        <v>0</v>
      </c>
      <c r="M66" s="23"/>
    </row>
    <row r="67" spans="1:13" ht="18" hidden="1" customHeight="1">
      <c r="A67" s="410"/>
      <c r="B67" s="410"/>
      <c r="C67" s="400"/>
      <c r="D67" s="183"/>
      <c r="E67" s="184"/>
      <c r="F67" s="185"/>
      <c r="G67" s="80">
        <f t="shared" si="18"/>
        <v>0</v>
      </c>
      <c r="H67" s="144"/>
      <c r="I67" s="80">
        <f t="shared" si="19"/>
        <v>0</v>
      </c>
      <c r="J67" s="144"/>
      <c r="K67" s="81">
        <f t="shared" si="20"/>
        <v>0</v>
      </c>
      <c r="L67" s="82">
        <f t="shared" si="3"/>
        <v>0</v>
      </c>
      <c r="M67" s="23"/>
    </row>
    <row r="68" spans="1:13" ht="18" hidden="1" customHeight="1">
      <c r="A68" s="410"/>
      <c r="B68" s="410"/>
      <c r="C68" s="400"/>
      <c r="D68" s="178"/>
      <c r="E68" s="179"/>
      <c r="F68" s="182"/>
      <c r="G68" s="27">
        <f t="shared" si="18"/>
        <v>0</v>
      </c>
      <c r="H68" s="142"/>
      <c r="I68" s="27">
        <f t="shared" si="19"/>
        <v>0</v>
      </c>
      <c r="J68" s="142"/>
      <c r="K68" s="28">
        <f t="shared" si="20"/>
        <v>0</v>
      </c>
      <c r="L68" s="29">
        <f t="shared" si="3"/>
        <v>0</v>
      </c>
      <c r="M68" s="23"/>
    </row>
    <row r="69" spans="1:13" ht="18" hidden="1" customHeight="1">
      <c r="A69" s="410"/>
      <c r="B69" s="410"/>
      <c r="C69" s="400"/>
      <c r="D69" s="178"/>
      <c r="E69" s="179"/>
      <c r="F69" s="182"/>
      <c r="G69" s="27">
        <f t="shared" si="18"/>
        <v>0</v>
      </c>
      <c r="H69" s="142"/>
      <c r="I69" s="27">
        <f t="shared" si="19"/>
        <v>0</v>
      </c>
      <c r="J69" s="142"/>
      <c r="K69" s="28">
        <f t="shared" si="20"/>
        <v>0</v>
      </c>
      <c r="L69" s="29">
        <f t="shared" si="3"/>
        <v>0</v>
      </c>
      <c r="M69" s="23"/>
    </row>
    <row r="70" spans="1:13" ht="18" hidden="1" customHeight="1">
      <c r="A70" s="410"/>
      <c r="B70" s="410"/>
      <c r="C70" s="400"/>
      <c r="D70" s="178"/>
      <c r="E70" s="179"/>
      <c r="F70" s="182"/>
      <c r="G70" s="27">
        <f t="shared" si="18"/>
        <v>0</v>
      </c>
      <c r="H70" s="142"/>
      <c r="I70" s="27">
        <f t="shared" si="19"/>
        <v>0</v>
      </c>
      <c r="J70" s="142"/>
      <c r="K70" s="28">
        <f t="shared" si="20"/>
        <v>0</v>
      </c>
      <c r="L70" s="29">
        <f t="shared" si="3"/>
        <v>0</v>
      </c>
      <c r="M70" s="23"/>
    </row>
    <row r="71" spans="1:13" ht="18" hidden="1" customHeight="1" thickBot="1">
      <c r="A71" s="410"/>
      <c r="B71" s="410"/>
      <c r="C71" s="400"/>
      <c r="D71" s="48"/>
      <c r="E71" s="49"/>
      <c r="F71" s="157"/>
      <c r="G71" s="30">
        <f t="shared" si="18"/>
        <v>0</v>
      </c>
      <c r="H71" s="157"/>
      <c r="I71" s="30">
        <f t="shared" si="19"/>
        <v>0</v>
      </c>
      <c r="J71" s="157"/>
      <c r="K71" s="31">
        <f t="shared" si="20"/>
        <v>0</v>
      </c>
      <c r="L71" s="32">
        <f t="shared" si="3"/>
        <v>0</v>
      </c>
      <c r="M71" s="23"/>
    </row>
    <row r="72" spans="1:13" ht="18" customHeight="1" thickBot="1">
      <c r="A72" s="410"/>
      <c r="B72" s="410"/>
      <c r="C72" s="419"/>
      <c r="D72" s="236" t="s">
        <v>122</v>
      </c>
      <c r="E72" s="74"/>
      <c r="F72" s="158"/>
      <c r="G72" s="75">
        <f>SUM(G62:G71)</f>
        <v>0</v>
      </c>
      <c r="H72" s="158"/>
      <c r="I72" s="75">
        <f>SUM(I62:I71)</f>
        <v>0</v>
      </c>
      <c r="J72" s="158"/>
      <c r="K72" s="76">
        <f>SUM(K62:K71)</f>
        <v>0</v>
      </c>
      <c r="L72" s="77">
        <f t="shared" si="3"/>
        <v>0</v>
      </c>
      <c r="M72" s="23"/>
    </row>
    <row r="73" spans="1:13" s="23" customFormat="1" ht="18" customHeight="1">
      <c r="A73" s="410"/>
      <c r="B73" s="410"/>
      <c r="C73" s="398" t="s">
        <v>8</v>
      </c>
      <c r="D73" s="78"/>
      <c r="E73" s="79"/>
      <c r="F73" s="144"/>
      <c r="G73" s="80">
        <f t="shared" ref="G73:G82" si="21">E73*F73</f>
        <v>0</v>
      </c>
      <c r="H73" s="144"/>
      <c r="I73" s="80">
        <f t="shared" ref="I73:I81" si="22">E73*H73</f>
        <v>0</v>
      </c>
      <c r="J73" s="144"/>
      <c r="K73" s="81">
        <f t="shared" ref="K73:K82" si="23">E73*J73</f>
        <v>0</v>
      </c>
      <c r="L73" s="82">
        <f t="shared" si="3"/>
        <v>0</v>
      </c>
    </row>
    <row r="74" spans="1:13" s="23" customFormat="1" ht="18" customHeight="1">
      <c r="A74" s="410"/>
      <c r="B74" s="410"/>
      <c r="C74" s="400"/>
      <c r="D74" s="46"/>
      <c r="E74" s="47"/>
      <c r="F74" s="142"/>
      <c r="G74" s="27">
        <f t="shared" si="21"/>
        <v>0</v>
      </c>
      <c r="H74" s="142"/>
      <c r="I74" s="27">
        <f t="shared" si="22"/>
        <v>0</v>
      </c>
      <c r="J74" s="142"/>
      <c r="K74" s="28">
        <f t="shared" si="23"/>
        <v>0</v>
      </c>
      <c r="L74" s="29">
        <f t="shared" si="3"/>
        <v>0</v>
      </c>
    </row>
    <row r="75" spans="1:13" ht="18" customHeight="1">
      <c r="A75" s="410"/>
      <c r="B75" s="410"/>
      <c r="C75" s="400"/>
      <c r="D75" s="46"/>
      <c r="E75" s="47"/>
      <c r="F75" s="142"/>
      <c r="G75" s="27">
        <f t="shared" si="21"/>
        <v>0</v>
      </c>
      <c r="H75" s="142"/>
      <c r="I75" s="27">
        <f t="shared" si="22"/>
        <v>0</v>
      </c>
      <c r="J75" s="142"/>
      <c r="K75" s="28">
        <f t="shared" si="23"/>
        <v>0</v>
      </c>
      <c r="L75" s="29">
        <f t="shared" si="3"/>
        <v>0</v>
      </c>
      <c r="M75" s="23"/>
    </row>
    <row r="76" spans="1:13" ht="18" customHeight="1">
      <c r="A76" s="410"/>
      <c r="B76" s="410"/>
      <c r="C76" s="400"/>
      <c r="D76" s="46"/>
      <c r="E76" s="47"/>
      <c r="F76" s="142"/>
      <c r="G76" s="27">
        <f t="shared" si="21"/>
        <v>0</v>
      </c>
      <c r="H76" s="142"/>
      <c r="I76" s="27">
        <f t="shared" si="22"/>
        <v>0</v>
      </c>
      <c r="J76" s="142"/>
      <c r="K76" s="28">
        <f t="shared" si="23"/>
        <v>0</v>
      </c>
      <c r="L76" s="29">
        <f t="shared" si="3"/>
        <v>0</v>
      </c>
      <c r="M76" s="23"/>
    </row>
    <row r="77" spans="1:13" ht="18" customHeight="1" thickBot="1">
      <c r="A77" s="410"/>
      <c r="B77" s="410"/>
      <c r="C77" s="400"/>
      <c r="D77" s="48"/>
      <c r="E77" s="49"/>
      <c r="F77" s="157"/>
      <c r="G77" s="30">
        <f t="shared" si="21"/>
        <v>0</v>
      </c>
      <c r="H77" s="157"/>
      <c r="I77" s="30">
        <f t="shared" si="22"/>
        <v>0</v>
      </c>
      <c r="J77" s="157"/>
      <c r="K77" s="31">
        <f t="shared" si="23"/>
        <v>0</v>
      </c>
      <c r="L77" s="32">
        <f t="shared" si="3"/>
        <v>0</v>
      </c>
      <c r="M77" s="23"/>
    </row>
    <row r="78" spans="1:13" ht="18" hidden="1" customHeight="1">
      <c r="A78" s="410"/>
      <c r="B78" s="410"/>
      <c r="C78" s="400"/>
      <c r="D78" s="183"/>
      <c r="E78" s="184"/>
      <c r="F78" s="144"/>
      <c r="G78" s="80">
        <f t="shared" si="21"/>
        <v>0</v>
      </c>
      <c r="H78" s="144"/>
      <c r="I78" s="80">
        <f t="shared" si="22"/>
        <v>0</v>
      </c>
      <c r="J78" s="144"/>
      <c r="K78" s="81">
        <f t="shared" si="23"/>
        <v>0</v>
      </c>
      <c r="L78" s="82">
        <f t="shared" si="3"/>
        <v>0</v>
      </c>
      <c r="M78" s="23"/>
    </row>
    <row r="79" spans="1:13" ht="18" hidden="1" customHeight="1">
      <c r="A79" s="410"/>
      <c r="B79" s="410"/>
      <c r="C79" s="400"/>
      <c r="D79" s="178"/>
      <c r="E79" s="179"/>
      <c r="F79" s="142"/>
      <c r="G79" s="27">
        <f t="shared" si="21"/>
        <v>0</v>
      </c>
      <c r="H79" s="142"/>
      <c r="I79" s="27">
        <f t="shared" si="22"/>
        <v>0</v>
      </c>
      <c r="J79" s="142"/>
      <c r="K79" s="28">
        <f t="shared" si="23"/>
        <v>0</v>
      </c>
      <c r="L79" s="29">
        <f t="shared" si="3"/>
        <v>0</v>
      </c>
      <c r="M79" s="23"/>
    </row>
    <row r="80" spans="1:13" ht="18" hidden="1" customHeight="1">
      <c r="A80" s="410"/>
      <c r="B80" s="410"/>
      <c r="C80" s="400"/>
      <c r="D80" s="178"/>
      <c r="E80" s="179"/>
      <c r="F80" s="142"/>
      <c r="G80" s="27">
        <f t="shared" si="21"/>
        <v>0</v>
      </c>
      <c r="H80" s="142"/>
      <c r="I80" s="27">
        <f t="shared" si="22"/>
        <v>0</v>
      </c>
      <c r="J80" s="142"/>
      <c r="K80" s="28">
        <f t="shared" si="23"/>
        <v>0</v>
      </c>
      <c r="L80" s="29">
        <f t="shared" si="3"/>
        <v>0</v>
      </c>
      <c r="M80" s="23"/>
    </row>
    <row r="81" spans="1:13" ht="18" hidden="1" customHeight="1">
      <c r="A81" s="410"/>
      <c r="B81" s="410"/>
      <c r="C81" s="400"/>
      <c r="D81" s="178"/>
      <c r="E81" s="179"/>
      <c r="F81" s="142"/>
      <c r="G81" s="27">
        <f t="shared" si="21"/>
        <v>0</v>
      </c>
      <c r="H81" s="142"/>
      <c r="I81" s="27">
        <f t="shared" si="22"/>
        <v>0</v>
      </c>
      <c r="J81" s="142"/>
      <c r="K81" s="28">
        <f t="shared" si="23"/>
        <v>0</v>
      </c>
      <c r="L81" s="29">
        <f t="shared" si="3"/>
        <v>0</v>
      </c>
      <c r="M81" s="23"/>
    </row>
    <row r="82" spans="1:13" ht="18" hidden="1" customHeight="1" thickBot="1">
      <c r="A82" s="410"/>
      <c r="B82" s="410"/>
      <c r="C82" s="400"/>
      <c r="D82" s="48"/>
      <c r="E82" s="49"/>
      <c r="F82" s="157"/>
      <c r="G82" s="30">
        <f t="shared" si="21"/>
        <v>0</v>
      </c>
      <c r="H82" s="157"/>
      <c r="I82" s="30">
        <f>E82*H82</f>
        <v>0</v>
      </c>
      <c r="J82" s="157"/>
      <c r="K82" s="31">
        <f t="shared" si="23"/>
        <v>0</v>
      </c>
      <c r="L82" s="32">
        <f t="shared" si="3"/>
        <v>0</v>
      </c>
      <c r="M82" s="23"/>
    </row>
    <row r="83" spans="1:13" ht="18" customHeight="1" thickBot="1">
      <c r="A83" s="410"/>
      <c r="B83" s="410"/>
      <c r="C83" s="419"/>
      <c r="D83" s="236" t="s">
        <v>122</v>
      </c>
      <c r="E83" s="74"/>
      <c r="F83" s="158"/>
      <c r="G83" s="75">
        <f>SUM(G73:G82)</f>
        <v>0</v>
      </c>
      <c r="H83" s="158"/>
      <c r="I83" s="75">
        <f>SUM(I73:I82)</f>
        <v>0</v>
      </c>
      <c r="J83" s="158"/>
      <c r="K83" s="76">
        <f>SUM(K73:K82)</f>
        <v>0</v>
      </c>
      <c r="L83" s="77">
        <f t="shared" si="3"/>
        <v>0</v>
      </c>
      <c r="M83" s="23"/>
    </row>
    <row r="84" spans="1:13" s="23" customFormat="1" ht="18" customHeight="1">
      <c r="A84" s="410"/>
      <c r="B84" s="410"/>
      <c r="C84" s="398" t="s">
        <v>6</v>
      </c>
      <c r="D84" s="143"/>
      <c r="E84" s="79"/>
      <c r="F84" s="144"/>
      <c r="G84" s="80">
        <f t="shared" ref="G84:G93" si="24">E84*F84</f>
        <v>0</v>
      </c>
      <c r="H84" s="144"/>
      <c r="I84" s="80">
        <f t="shared" ref="I84:I92" si="25">E84*H84</f>
        <v>0</v>
      </c>
      <c r="J84" s="144"/>
      <c r="K84" s="81">
        <f t="shared" ref="K84:K93" si="26">E84*J84</f>
        <v>0</v>
      </c>
      <c r="L84" s="82">
        <f t="shared" si="3"/>
        <v>0</v>
      </c>
    </row>
    <row r="85" spans="1:13" s="23" customFormat="1" ht="18" customHeight="1">
      <c r="A85" s="410"/>
      <c r="B85" s="410"/>
      <c r="C85" s="400"/>
      <c r="D85" s="145"/>
      <c r="E85" s="47"/>
      <c r="F85" s="142"/>
      <c r="G85" s="27">
        <f t="shared" si="24"/>
        <v>0</v>
      </c>
      <c r="H85" s="142"/>
      <c r="I85" s="27">
        <f t="shared" si="25"/>
        <v>0</v>
      </c>
      <c r="J85" s="142"/>
      <c r="K85" s="28">
        <f t="shared" si="26"/>
        <v>0</v>
      </c>
      <c r="L85" s="29">
        <f t="shared" si="3"/>
        <v>0</v>
      </c>
    </row>
    <row r="86" spans="1:13" ht="18" customHeight="1">
      <c r="A86" s="410"/>
      <c r="B86" s="410"/>
      <c r="C86" s="400"/>
      <c r="D86" s="46"/>
      <c r="E86" s="47"/>
      <c r="F86" s="142"/>
      <c r="G86" s="27">
        <f t="shared" si="24"/>
        <v>0</v>
      </c>
      <c r="H86" s="142"/>
      <c r="I86" s="27">
        <f t="shared" si="25"/>
        <v>0</v>
      </c>
      <c r="J86" s="142"/>
      <c r="K86" s="28">
        <f t="shared" si="26"/>
        <v>0</v>
      </c>
      <c r="L86" s="29">
        <f t="shared" si="3"/>
        <v>0</v>
      </c>
      <c r="M86" s="23"/>
    </row>
    <row r="87" spans="1:13" ht="18" customHeight="1">
      <c r="A87" s="410"/>
      <c r="B87" s="410"/>
      <c r="C87" s="400"/>
      <c r="D87" s="46"/>
      <c r="E87" s="47"/>
      <c r="F87" s="142"/>
      <c r="G87" s="27">
        <f t="shared" si="24"/>
        <v>0</v>
      </c>
      <c r="H87" s="142"/>
      <c r="I87" s="27">
        <f t="shared" si="25"/>
        <v>0</v>
      </c>
      <c r="J87" s="142"/>
      <c r="K87" s="28">
        <f t="shared" si="26"/>
        <v>0</v>
      </c>
      <c r="L87" s="29">
        <f t="shared" si="3"/>
        <v>0</v>
      </c>
      <c r="M87" s="23"/>
    </row>
    <row r="88" spans="1:13" ht="18" customHeight="1" thickBot="1">
      <c r="A88" s="410"/>
      <c r="B88" s="410"/>
      <c r="C88" s="400"/>
      <c r="D88" s="48"/>
      <c r="E88" s="49"/>
      <c r="F88" s="157"/>
      <c r="G88" s="30">
        <f t="shared" si="24"/>
        <v>0</v>
      </c>
      <c r="H88" s="157"/>
      <c r="I88" s="30">
        <f t="shared" si="25"/>
        <v>0</v>
      </c>
      <c r="J88" s="157"/>
      <c r="K88" s="31">
        <f t="shared" si="26"/>
        <v>0</v>
      </c>
      <c r="L88" s="32">
        <f t="shared" si="3"/>
        <v>0</v>
      </c>
      <c r="M88" s="23"/>
    </row>
    <row r="89" spans="1:13" ht="18" hidden="1" customHeight="1">
      <c r="A89" s="410"/>
      <c r="B89" s="410"/>
      <c r="C89" s="400"/>
      <c r="D89" s="183"/>
      <c r="E89" s="184"/>
      <c r="F89" s="185"/>
      <c r="G89" s="80">
        <f t="shared" si="24"/>
        <v>0</v>
      </c>
      <c r="H89" s="144"/>
      <c r="I89" s="80">
        <f t="shared" si="25"/>
        <v>0</v>
      </c>
      <c r="J89" s="144"/>
      <c r="K89" s="81">
        <f t="shared" si="26"/>
        <v>0</v>
      </c>
      <c r="L89" s="82">
        <f t="shared" si="3"/>
        <v>0</v>
      </c>
      <c r="M89" s="23"/>
    </row>
    <row r="90" spans="1:13" ht="18" hidden="1" customHeight="1">
      <c r="A90" s="410"/>
      <c r="B90" s="410"/>
      <c r="C90" s="400"/>
      <c r="D90" s="178"/>
      <c r="E90" s="179"/>
      <c r="F90" s="182"/>
      <c r="G90" s="27">
        <f t="shared" si="24"/>
        <v>0</v>
      </c>
      <c r="H90" s="142"/>
      <c r="I90" s="27">
        <f t="shared" si="25"/>
        <v>0</v>
      </c>
      <c r="J90" s="142"/>
      <c r="K90" s="28">
        <f t="shared" si="26"/>
        <v>0</v>
      </c>
      <c r="L90" s="29">
        <f t="shared" si="3"/>
        <v>0</v>
      </c>
      <c r="M90" s="23"/>
    </row>
    <row r="91" spans="1:13" ht="18" hidden="1" customHeight="1">
      <c r="A91" s="410"/>
      <c r="B91" s="410"/>
      <c r="C91" s="400"/>
      <c r="D91" s="178"/>
      <c r="E91" s="179"/>
      <c r="F91" s="182"/>
      <c r="G91" s="27">
        <f t="shared" si="24"/>
        <v>0</v>
      </c>
      <c r="H91" s="142"/>
      <c r="I91" s="27">
        <f t="shared" si="25"/>
        <v>0</v>
      </c>
      <c r="J91" s="142"/>
      <c r="K91" s="28">
        <f t="shared" si="26"/>
        <v>0</v>
      </c>
      <c r="L91" s="29">
        <f t="shared" si="3"/>
        <v>0</v>
      </c>
      <c r="M91" s="23"/>
    </row>
    <row r="92" spans="1:13" ht="18" hidden="1" customHeight="1">
      <c r="A92" s="410"/>
      <c r="B92" s="410"/>
      <c r="C92" s="400"/>
      <c r="D92" s="178"/>
      <c r="E92" s="179"/>
      <c r="F92" s="182"/>
      <c r="G92" s="27">
        <f t="shared" si="24"/>
        <v>0</v>
      </c>
      <c r="H92" s="142"/>
      <c r="I92" s="27">
        <f t="shared" si="25"/>
        <v>0</v>
      </c>
      <c r="J92" s="142"/>
      <c r="K92" s="28">
        <f t="shared" si="26"/>
        <v>0</v>
      </c>
      <c r="L92" s="29">
        <f t="shared" si="3"/>
        <v>0</v>
      </c>
      <c r="M92" s="23"/>
    </row>
    <row r="93" spans="1:13" ht="18" hidden="1" customHeight="1" thickBot="1">
      <c r="A93" s="410"/>
      <c r="B93" s="410"/>
      <c r="C93" s="400"/>
      <c r="D93" s="48"/>
      <c r="E93" s="49"/>
      <c r="F93" s="159"/>
      <c r="G93" s="146">
        <f t="shared" si="24"/>
        <v>0</v>
      </c>
      <c r="H93" s="159"/>
      <c r="I93" s="146">
        <f>E93*H93</f>
        <v>0</v>
      </c>
      <c r="J93" s="159"/>
      <c r="K93" s="147">
        <f t="shared" si="26"/>
        <v>0</v>
      </c>
      <c r="L93" s="32">
        <f t="shared" si="3"/>
        <v>0</v>
      </c>
      <c r="M93" s="23"/>
    </row>
    <row r="94" spans="1:13" ht="18" customHeight="1" thickBot="1">
      <c r="A94" s="411"/>
      <c r="B94" s="411"/>
      <c r="C94" s="419"/>
      <c r="D94" s="236" t="s">
        <v>122</v>
      </c>
      <c r="E94" s="74"/>
      <c r="F94" s="160"/>
      <c r="G94" s="149">
        <f>SUM(G84:G93)</f>
        <v>0</v>
      </c>
      <c r="H94" s="148"/>
      <c r="I94" s="149">
        <f>SUM(I84:I93)</f>
        <v>0</v>
      </c>
      <c r="J94" s="160"/>
      <c r="K94" s="150">
        <f>SUM(K84:K93)</f>
        <v>0</v>
      </c>
      <c r="L94" s="77">
        <f t="shared" si="3"/>
        <v>0</v>
      </c>
      <c r="M94" s="23"/>
    </row>
    <row r="95" spans="1:13" s="23" customFormat="1" ht="18" customHeight="1">
      <c r="A95" s="398" t="s">
        <v>124</v>
      </c>
      <c r="B95" s="399"/>
      <c r="C95" s="399"/>
      <c r="D95" s="78"/>
      <c r="E95" s="79"/>
      <c r="F95" s="151"/>
      <c r="G95" s="137">
        <f t="shared" ref="G95:G104" si="27">E95*F95</f>
        <v>0</v>
      </c>
      <c r="H95" s="151"/>
      <c r="I95" s="137">
        <f t="shared" ref="I95:I104" si="28">E95*H95</f>
        <v>0</v>
      </c>
      <c r="J95" s="151"/>
      <c r="K95" s="138">
        <f t="shared" ref="K95:K104" si="29">E95*J95</f>
        <v>0</v>
      </c>
      <c r="L95" s="82">
        <f t="shared" si="3"/>
        <v>0</v>
      </c>
    </row>
    <row r="96" spans="1:13" s="23" customFormat="1" ht="18" customHeight="1">
      <c r="A96" s="400"/>
      <c r="B96" s="401"/>
      <c r="C96" s="401"/>
      <c r="D96" s="46"/>
      <c r="E96" s="47"/>
      <c r="F96" s="152"/>
      <c r="G96" s="139">
        <f t="shared" si="27"/>
        <v>0</v>
      </c>
      <c r="H96" s="152"/>
      <c r="I96" s="139">
        <f t="shared" si="28"/>
        <v>0</v>
      </c>
      <c r="J96" s="152"/>
      <c r="K96" s="140">
        <f t="shared" si="29"/>
        <v>0</v>
      </c>
      <c r="L96" s="29">
        <f t="shared" si="3"/>
        <v>0</v>
      </c>
    </row>
    <row r="97" spans="1:13" ht="18" customHeight="1">
      <c r="A97" s="400"/>
      <c r="B97" s="401"/>
      <c r="C97" s="401"/>
      <c r="D97" s="46"/>
      <c r="E97" s="47"/>
      <c r="F97" s="152"/>
      <c r="G97" s="139">
        <f t="shared" si="27"/>
        <v>0</v>
      </c>
      <c r="H97" s="152"/>
      <c r="I97" s="139">
        <f t="shared" si="28"/>
        <v>0</v>
      </c>
      <c r="J97" s="152"/>
      <c r="K97" s="140">
        <f t="shared" si="29"/>
        <v>0</v>
      </c>
      <c r="L97" s="29">
        <f t="shared" si="3"/>
        <v>0</v>
      </c>
      <c r="M97" s="23"/>
    </row>
    <row r="98" spans="1:13" ht="18" customHeight="1">
      <c r="A98" s="400"/>
      <c r="B98" s="401"/>
      <c r="C98" s="401"/>
      <c r="D98" s="46"/>
      <c r="E98" s="47"/>
      <c r="F98" s="152"/>
      <c r="G98" s="139">
        <f t="shared" si="27"/>
        <v>0</v>
      </c>
      <c r="H98" s="152"/>
      <c r="I98" s="139">
        <f t="shared" si="28"/>
        <v>0</v>
      </c>
      <c r="J98" s="152"/>
      <c r="K98" s="140">
        <f t="shared" si="29"/>
        <v>0</v>
      </c>
      <c r="L98" s="29">
        <f t="shared" si="3"/>
        <v>0</v>
      </c>
      <c r="M98" s="23"/>
    </row>
    <row r="99" spans="1:13" ht="18" customHeight="1" thickBot="1">
      <c r="A99" s="400"/>
      <c r="B99" s="401"/>
      <c r="C99" s="401"/>
      <c r="D99" s="48"/>
      <c r="E99" s="49"/>
      <c r="F99" s="159"/>
      <c r="G99" s="146">
        <f t="shared" si="27"/>
        <v>0</v>
      </c>
      <c r="H99" s="159"/>
      <c r="I99" s="146">
        <f t="shared" si="28"/>
        <v>0</v>
      </c>
      <c r="J99" s="159"/>
      <c r="K99" s="147">
        <f t="shared" si="29"/>
        <v>0</v>
      </c>
      <c r="L99" s="32">
        <f t="shared" si="3"/>
        <v>0</v>
      </c>
      <c r="M99" s="23"/>
    </row>
    <row r="100" spans="1:13" ht="18" hidden="1" customHeight="1">
      <c r="A100" s="400"/>
      <c r="B100" s="401"/>
      <c r="C100" s="401"/>
      <c r="D100" s="180"/>
      <c r="E100" s="181"/>
      <c r="F100" s="174"/>
      <c r="G100" s="175">
        <f t="shared" si="27"/>
        <v>0</v>
      </c>
      <c r="H100" s="174"/>
      <c r="I100" s="175">
        <f t="shared" si="28"/>
        <v>0</v>
      </c>
      <c r="J100" s="174"/>
      <c r="K100" s="176">
        <f t="shared" si="29"/>
        <v>0</v>
      </c>
      <c r="L100" s="177">
        <f t="shared" si="3"/>
        <v>0</v>
      </c>
      <c r="M100" s="23"/>
    </row>
    <row r="101" spans="1:13" ht="18" hidden="1" customHeight="1">
      <c r="A101" s="400"/>
      <c r="B101" s="401"/>
      <c r="C101" s="401"/>
      <c r="D101" s="178"/>
      <c r="E101" s="179"/>
      <c r="F101" s="152"/>
      <c r="G101" s="139">
        <f t="shared" si="27"/>
        <v>0</v>
      </c>
      <c r="H101" s="152"/>
      <c r="I101" s="139">
        <f t="shared" si="28"/>
        <v>0</v>
      </c>
      <c r="J101" s="152"/>
      <c r="K101" s="140">
        <f t="shared" si="29"/>
        <v>0</v>
      </c>
      <c r="L101" s="29">
        <f t="shared" si="3"/>
        <v>0</v>
      </c>
      <c r="M101" s="23"/>
    </row>
    <row r="102" spans="1:13" ht="18" hidden="1" customHeight="1">
      <c r="A102" s="400"/>
      <c r="B102" s="401"/>
      <c r="C102" s="401"/>
      <c r="D102" s="178"/>
      <c r="E102" s="179"/>
      <c r="F102" s="152"/>
      <c r="G102" s="139">
        <f t="shared" si="27"/>
        <v>0</v>
      </c>
      <c r="H102" s="152"/>
      <c r="I102" s="139">
        <f t="shared" si="28"/>
        <v>0</v>
      </c>
      <c r="J102" s="152"/>
      <c r="K102" s="140">
        <f t="shared" si="29"/>
        <v>0</v>
      </c>
      <c r="L102" s="29">
        <f t="shared" si="3"/>
        <v>0</v>
      </c>
      <c r="M102" s="23"/>
    </row>
    <row r="103" spans="1:13" ht="18" hidden="1" customHeight="1">
      <c r="A103" s="400"/>
      <c r="B103" s="401"/>
      <c r="C103" s="401"/>
      <c r="D103" s="178"/>
      <c r="E103" s="179"/>
      <c r="F103" s="152"/>
      <c r="G103" s="139">
        <f t="shared" si="27"/>
        <v>0</v>
      </c>
      <c r="H103" s="152"/>
      <c r="I103" s="139">
        <f t="shared" si="28"/>
        <v>0</v>
      </c>
      <c r="J103" s="152"/>
      <c r="K103" s="140">
        <f t="shared" si="29"/>
        <v>0</v>
      </c>
      <c r="L103" s="29">
        <f t="shared" si="3"/>
        <v>0</v>
      </c>
      <c r="M103" s="23"/>
    </row>
    <row r="104" spans="1:13" ht="18" hidden="1" customHeight="1" thickBot="1">
      <c r="A104" s="400"/>
      <c r="B104" s="401"/>
      <c r="C104" s="401"/>
      <c r="D104" s="48"/>
      <c r="E104" s="49"/>
      <c r="F104" s="159"/>
      <c r="G104" s="146">
        <f t="shared" si="27"/>
        <v>0</v>
      </c>
      <c r="H104" s="159"/>
      <c r="I104" s="146">
        <f t="shared" si="28"/>
        <v>0</v>
      </c>
      <c r="J104" s="159"/>
      <c r="K104" s="147">
        <f t="shared" si="29"/>
        <v>0</v>
      </c>
      <c r="L104" s="32">
        <f t="shared" si="3"/>
        <v>0</v>
      </c>
      <c r="M104" s="23"/>
    </row>
    <row r="105" spans="1:13" ht="18" customHeight="1" thickBot="1">
      <c r="A105" s="402"/>
      <c r="B105" s="403"/>
      <c r="C105" s="403"/>
      <c r="D105" s="141" t="s">
        <v>122</v>
      </c>
      <c r="E105" s="74"/>
      <c r="F105" s="153"/>
      <c r="G105" s="154">
        <f>SUM(G95:G104)</f>
        <v>0</v>
      </c>
      <c r="H105" s="161"/>
      <c r="I105" s="154">
        <f>SUM(I95:I104)</f>
        <v>0</v>
      </c>
      <c r="J105" s="161"/>
      <c r="K105" s="155">
        <f>SUM(K95:K104)</f>
        <v>0</v>
      </c>
      <c r="L105" s="156">
        <f t="shared" si="3"/>
        <v>0</v>
      </c>
      <c r="M105" s="23"/>
    </row>
    <row r="106" spans="1:13" s="23" customFormat="1" ht="18" customHeight="1">
      <c r="A106" s="400" t="s">
        <v>125</v>
      </c>
      <c r="B106" s="401"/>
      <c r="C106" s="401"/>
      <c r="D106" s="78"/>
      <c r="E106" s="79"/>
      <c r="F106" s="151"/>
      <c r="G106" s="137">
        <f t="shared" ref="G106:G115" si="30">E106*F106</f>
        <v>0</v>
      </c>
      <c r="H106" s="151"/>
      <c r="I106" s="137">
        <f t="shared" ref="I106:I115" si="31">E106*H106</f>
        <v>0</v>
      </c>
      <c r="J106" s="151"/>
      <c r="K106" s="138">
        <f t="shared" ref="K106:K115" si="32">E106*J106</f>
        <v>0</v>
      </c>
      <c r="L106" s="82">
        <f t="shared" si="3"/>
        <v>0</v>
      </c>
    </row>
    <row r="107" spans="1:13" s="23" customFormat="1" ht="18" customHeight="1">
      <c r="A107" s="400"/>
      <c r="B107" s="401"/>
      <c r="C107" s="401"/>
      <c r="D107" s="46"/>
      <c r="E107" s="47"/>
      <c r="F107" s="152"/>
      <c r="G107" s="139">
        <f t="shared" si="30"/>
        <v>0</v>
      </c>
      <c r="H107" s="152"/>
      <c r="I107" s="139">
        <f t="shared" si="31"/>
        <v>0</v>
      </c>
      <c r="J107" s="152"/>
      <c r="K107" s="140">
        <f t="shared" si="32"/>
        <v>0</v>
      </c>
      <c r="L107" s="29">
        <f t="shared" si="3"/>
        <v>0</v>
      </c>
    </row>
    <row r="108" spans="1:13" ht="18" customHeight="1">
      <c r="A108" s="400"/>
      <c r="B108" s="401"/>
      <c r="C108" s="401"/>
      <c r="D108" s="46"/>
      <c r="E108" s="47"/>
      <c r="F108" s="152"/>
      <c r="G108" s="139">
        <f t="shared" si="30"/>
        <v>0</v>
      </c>
      <c r="H108" s="152"/>
      <c r="I108" s="139">
        <f t="shared" si="31"/>
        <v>0</v>
      </c>
      <c r="J108" s="152"/>
      <c r="K108" s="140">
        <f t="shared" si="32"/>
        <v>0</v>
      </c>
      <c r="L108" s="29">
        <f t="shared" si="3"/>
        <v>0</v>
      </c>
      <c r="M108" s="23"/>
    </row>
    <row r="109" spans="1:13" ht="18" customHeight="1">
      <c r="A109" s="400"/>
      <c r="B109" s="401"/>
      <c r="C109" s="401"/>
      <c r="D109" s="46"/>
      <c r="E109" s="47"/>
      <c r="F109" s="152"/>
      <c r="G109" s="139">
        <f t="shared" si="30"/>
        <v>0</v>
      </c>
      <c r="H109" s="152"/>
      <c r="I109" s="139">
        <f t="shared" si="31"/>
        <v>0</v>
      </c>
      <c r="J109" s="152"/>
      <c r="K109" s="140">
        <f t="shared" si="32"/>
        <v>0</v>
      </c>
      <c r="L109" s="29">
        <f t="shared" si="3"/>
        <v>0</v>
      </c>
      <c r="M109" s="23"/>
    </row>
    <row r="110" spans="1:13" ht="18" customHeight="1" thickBot="1">
      <c r="A110" s="400"/>
      <c r="B110" s="401"/>
      <c r="C110" s="401"/>
      <c r="D110" s="48"/>
      <c r="E110" s="49"/>
      <c r="F110" s="159"/>
      <c r="G110" s="146">
        <f t="shared" si="30"/>
        <v>0</v>
      </c>
      <c r="H110" s="159"/>
      <c r="I110" s="146">
        <f t="shared" si="31"/>
        <v>0</v>
      </c>
      <c r="J110" s="159"/>
      <c r="K110" s="147">
        <f t="shared" si="32"/>
        <v>0</v>
      </c>
      <c r="L110" s="32">
        <f t="shared" si="3"/>
        <v>0</v>
      </c>
      <c r="M110" s="23"/>
    </row>
    <row r="111" spans="1:13" ht="18" hidden="1" customHeight="1">
      <c r="A111" s="400"/>
      <c r="B111" s="401"/>
      <c r="C111" s="401"/>
      <c r="D111" s="180"/>
      <c r="E111" s="181"/>
      <c r="F111" s="174"/>
      <c r="G111" s="175">
        <f t="shared" si="30"/>
        <v>0</v>
      </c>
      <c r="H111" s="174"/>
      <c r="I111" s="175">
        <f t="shared" si="31"/>
        <v>0</v>
      </c>
      <c r="J111" s="174"/>
      <c r="K111" s="176">
        <f t="shared" si="32"/>
        <v>0</v>
      </c>
      <c r="L111" s="177">
        <f t="shared" si="3"/>
        <v>0</v>
      </c>
      <c r="M111" s="23"/>
    </row>
    <row r="112" spans="1:13" ht="18" hidden="1" customHeight="1">
      <c r="A112" s="400"/>
      <c r="B112" s="401"/>
      <c r="C112" s="401"/>
      <c r="D112" s="178"/>
      <c r="E112" s="179"/>
      <c r="F112" s="152"/>
      <c r="G112" s="139">
        <f t="shared" si="30"/>
        <v>0</v>
      </c>
      <c r="H112" s="152"/>
      <c r="I112" s="139">
        <f t="shared" si="31"/>
        <v>0</v>
      </c>
      <c r="J112" s="152"/>
      <c r="K112" s="140">
        <f t="shared" si="32"/>
        <v>0</v>
      </c>
      <c r="L112" s="29">
        <f t="shared" si="3"/>
        <v>0</v>
      </c>
      <c r="M112" s="23"/>
    </row>
    <row r="113" spans="1:13" ht="18" hidden="1" customHeight="1">
      <c r="A113" s="400"/>
      <c r="B113" s="401"/>
      <c r="C113" s="401"/>
      <c r="D113" s="178"/>
      <c r="E113" s="179"/>
      <c r="F113" s="152"/>
      <c r="G113" s="139">
        <f t="shared" si="30"/>
        <v>0</v>
      </c>
      <c r="H113" s="152"/>
      <c r="I113" s="139">
        <f t="shared" si="31"/>
        <v>0</v>
      </c>
      <c r="J113" s="152"/>
      <c r="K113" s="140">
        <f t="shared" si="32"/>
        <v>0</v>
      </c>
      <c r="L113" s="29">
        <f t="shared" si="3"/>
        <v>0</v>
      </c>
      <c r="M113" s="23"/>
    </row>
    <row r="114" spans="1:13" ht="18" hidden="1" customHeight="1">
      <c r="A114" s="400"/>
      <c r="B114" s="401"/>
      <c r="C114" s="401"/>
      <c r="D114" s="178"/>
      <c r="E114" s="179"/>
      <c r="F114" s="152"/>
      <c r="G114" s="139">
        <f t="shared" si="30"/>
        <v>0</v>
      </c>
      <c r="H114" s="152"/>
      <c r="I114" s="139">
        <f t="shared" si="31"/>
        <v>0</v>
      </c>
      <c r="J114" s="152"/>
      <c r="K114" s="140">
        <f t="shared" si="32"/>
        <v>0</v>
      </c>
      <c r="L114" s="29">
        <f t="shared" si="3"/>
        <v>0</v>
      </c>
      <c r="M114" s="23"/>
    </row>
    <row r="115" spans="1:13" ht="18" hidden="1" customHeight="1" thickBot="1">
      <c r="A115" s="400"/>
      <c r="B115" s="401"/>
      <c r="C115" s="401"/>
      <c r="D115" s="48"/>
      <c r="E115" s="49"/>
      <c r="F115" s="159"/>
      <c r="G115" s="146">
        <f t="shared" si="30"/>
        <v>0</v>
      </c>
      <c r="H115" s="159"/>
      <c r="I115" s="146">
        <f t="shared" si="31"/>
        <v>0</v>
      </c>
      <c r="J115" s="159"/>
      <c r="K115" s="147">
        <f t="shared" si="32"/>
        <v>0</v>
      </c>
      <c r="L115" s="32">
        <f t="shared" si="3"/>
        <v>0</v>
      </c>
      <c r="M115" s="23"/>
    </row>
    <row r="116" spans="1:13" ht="18" customHeight="1" thickBot="1">
      <c r="A116" s="404"/>
      <c r="B116" s="405"/>
      <c r="C116" s="405"/>
      <c r="D116" s="84" t="s">
        <v>126</v>
      </c>
      <c r="E116" s="85"/>
      <c r="F116" s="91"/>
      <c r="G116" s="86">
        <f>SUM(G106:G115)</f>
        <v>0</v>
      </c>
      <c r="H116" s="91"/>
      <c r="I116" s="86">
        <f>SUM(I106:I115)</f>
        <v>0</v>
      </c>
      <c r="J116" s="91"/>
      <c r="K116" s="87">
        <f>SUM(K106:K115)</f>
        <v>0</v>
      </c>
      <c r="L116" s="88">
        <f t="shared" si="3"/>
        <v>0</v>
      </c>
      <c r="M116" s="23"/>
    </row>
    <row r="117" spans="1:13" s="23" customFormat="1" ht="18" customHeight="1" thickTop="1">
      <c r="A117" s="406" t="s">
        <v>127</v>
      </c>
      <c r="B117" s="407"/>
      <c r="C117" s="407"/>
      <c r="D117" s="407"/>
      <c r="E117" s="408"/>
      <c r="F117" s="92"/>
      <c r="G117" s="83">
        <f>SUM(G17,G28,G39,G50,G61,G72,G83,G94,G105,G116)</f>
        <v>0</v>
      </c>
      <c r="H117" s="92"/>
      <c r="I117" s="83">
        <f>SUM(I17,I28,I39,I50,I61,I72,I83,I94,I105,I116)</f>
        <v>0</v>
      </c>
      <c r="J117" s="92"/>
      <c r="K117" s="83">
        <f>SUM(K17,K28,K39,K50,K61,K72,K83,K94,K105,K116)</f>
        <v>0</v>
      </c>
      <c r="L117" s="73">
        <f>SUM(G117,I117,K117)</f>
        <v>0</v>
      </c>
    </row>
    <row r="118" spans="1:13" s="23" customFormat="1" ht="20.100000000000001" customHeight="1">
      <c r="A118" s="43"/>
      <c r="B118" s="43"/>
      <c r="C118" s="43"/>
      <c r="D118" s="43"/>
      <c r="E118" s="43"/>
      <c r="F118" s="43"/>
      <c r="G118" s="43"/>
      <c r="H118" s="43"/>
      <c r="I118" s="43"/>
      <c r="J118" s="43"/>
      <c r="K118" s="43"/>
      <c r="L118" s="44"/>
    </row>
    <row r="119" spans="1:13" s="23" customFormat="1" ht="30" customHeight="1"/>
  </sheetData>
  <sheetProtection algorithmName="SHA-512" hashValue="zLrc0V7zAw3ePQugx+ud4Nu91WMWAGCQy4SvThZZK2H20Obv8xrlO+9adxQmMcozt4uCrwYSqRlWhcm8XUjEEw==" saltValue="48OQ2OvP98/p5J5+yTYw3g==" spinCount="100000" sheet="1" objects="1" scenarios="1" formatRows="0"/>
  <protectedRanges>
    <protectedRange sqref="D95:F104 H95:H104 J95:J104 D106:F115 H106:H115 J106:J115" name="入力箇所（技術、情報）"/>
    <protectedRange sqref="H73:H82 J73:J82 D84:F93 H84:H93 J84:J93 J62:J71 D62:F71 H62:H71 D73:F82" name="入力箇所（施設）"/>
    <protectedRange sqref="H7:H16 J7:J16 D29:F38 H29:H38 J29:J38 D40:F49 H40:H49 J40:J49 J51:J60 D51:F60 H51:H60 D7:F16 H18:H27 J18:J27 D18:F27" name="入力箇所（設計～住宅）"/>
  </protectedRanges>
  <mergeCells count="24">
    <mergeCell ref="A3:L3"/>
    <mergeCell ref="A4:L4"/>
    <mergeCell ref="A5:C6"/>
    <mergeCell ref="D5:D6"/>
    <mergeCell ref="E5:E6"/>
    <mergeCell ref="F5:G5"/>
    <mergeCell ref="H5:I5"/>
    <mergeCell ref="J5:K5"/>
    <mergeCell ref="L5:L6"/>
    <mergeCell ref="A95:C105"/>
    <mergeCell ref="A106:C116"/>
    <mergeCell ref="A117:E117"/>
    <mergeCell ref="A7:A28"/>
    <mergeCell ref="B7:C17"/>
    <mergeCell ref="B18:C28"/>
    <mergeCell ref="A29:A94"/>
    <mergeCell ref="B29:B61"/>
    <mergeCell ref="C29:C39"/>
    <mergeCell ref="C40:C50"/>
    <mergeCell ref="C51:C61"/>
    <mergeCell ref="B62:B94"/>
    <mergeCell ref="C62:C72"/>
    <mergeCell ref="C73:C83"/>
    <mergeCell ref="C84:C94"/>
  </mergeCells>
  <phoneticPr fontId="1"/>
  <pageMargins left="0.9055118110236221" right="0.31496062992125984" top="0.19685039370078741" bottom="0.19685039370078741" header="0.31496062992125984" footer="0.31496062992125984"/>
  <pageSetup paperSize="9" scale="62" orientation="portrait" r:id="rId1"/>
  <ignoredErrors>
    <ignoredError sqref="G17:K117"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403AA-106D-429A-9BE1-A15EC30A3B25}">
  <sheetPr codeName="Sheet14"/>
  <dimension ref="A1:O34"/>
  <sheetViews>
    <sheetView view="pageBreakPreview" zoomScaleNormal="100" zoomScaleSheetLayoutView="100" workbookViewId="0"/>
  </sheetViews>
  <sheetFormatPr defaultColWidth="8.625" defaultRowHeight="30" customHeight="1"/>
  <cols>
    <col min="1" max="1" width="6.625" style="4" customWidth="1"/>
    <col min="2" max="2" width="3.625" style="4" customWidth="1"/>
    <col min="3" max="3" width="6.875" style="4" customWidth="1"/>
    <col min="4" max="4" width="8.125" style="4" customWidth="1"/>
    <col min="5" max="5" width="5.625" style="4" customWidth="1"/>
    <col min="6" max="11" width="10.125" style="4" customWidth="1"/>
    <col min="12" max="12" width="7" style="4" bestFit="1" customWidth="1"/>
    <col min="13" max="13" width="10.125" style="4" customWidth="1"/>
    <col min="14" max="14" width="11.25" style="4" customWidth="1"/>
    <col min="15" max="15" width="8.625" style="4" customWidth="1"/>
    <col min="16" max="16384" width="8.625" style="4"/>
  </cols>
  <sheetData>
    <row r="1" spans="1:14" s="165" customFormat="1" ht="18">
      <c r="A1" s="164"/>
      <c r="B1" s="164"/>
      <c r="C1" s="164"/>
      <c r="D1" s="164"/>
      <c r="E1" s="164"/>
      <c r="F1" s="164"/>
      <c r="G1" s="164"/>
      <c r="H1" s="164"/>
      <c r="I1" s="164"/>
      <c r="J1" s="164"/>
      <c r="K1" s="104"/>
      <c r="L1" s="105"/>
      <c r="M1" s="105"/>
      <c r="N1" s="162" t="s">
        <v>218</v>
      </c>
    </row>
    <row r="2" spans="1:14" s="165" customFormat="1" ht="18">
      <c r="A2" s="164"/>
      <c r="B2" s="164"/>
      <c r="C2" s="164"/>
      <c r="D2" s="164"/>
      <c r="E2" s="164"/>
      <c r="F2" s="164"/>
      <c r="G2" s="164"/>
      <c r="H2" s="164"/>
      <c r="I2" s="164"/>
      <c r="J2" s="105"/>
      <c r="K2" s="105"/>
      <c r="L2" s="105"/>
      <c r="M2" s="105"/>
      <c r="N2" s="103" t="s">
        <v>191</v>
      </c>
    </row>
    <row r="3" spans="1:14" ht="36" customHeight="1">
      <c r="A3" s="321" t="s">
        <v>128</v>
      </c>
      <c r="B3" s="321"/>
      <c r="C3" s="321"/>
      <c r="D3" s="321"/>
      <c r="E3" s="321"/>
      <c r="F3" s="321"/>
      <c r="G3" s="321"/>
      <c r="H3" s="321"/>
      <c r="I3" s="321"/>
      <c r="J3" s="321"/>
      <c r="K3" s="321"/>
      <c r="L3" s="321"/>
      <c r="M3" s="321"/>
      <c r="N3" s="321"/>
    </row>
    <row r="4" spans="1:14" ht="61.9" customHeight="1">
      <c r="A4" s="514" t="s">
        <v>178</v>
      </c>
      <c r="B4" s="515"/>
      <c r="C4" s="515"/>
      <c r="D4" s="515"/>
      <c r="E4" s="515"/>
      <c r="F4" s="515"/>
      <c r="G4" s="515"/>
      <c r="H4" s="515"/>
      <c r="I4" s="515"/>
      <c r="J4" s="515"/>
      <c r="K4" s="515"/>
      <c r="L4" s="515"/>
      <c r="M4" s="515"/>
      <c r="N4" s="515"/>
    </row>
    <row r="5" spans="1:14" ht="46.9" customHeight="1">
      <c r="A5" s="516" t="s">
        <v>129</v>
      </c>
      <c r="B5" s="516"/>
      <c r="C5" s="516"/>
      <c r="D5" s="516"/>
      <c r="E5" s="516"/>
      <c r="F5" s="516"/>
      <c r="G5" s="516"/>
      <c r="H5" s="516"/>
      <c r="I5" s="516"/>
      <c r="J5" s="516"/>
      <c r="K5" s="516"/>
      <c r="L5" s="516"/>
      <c r="M5" s="516"/>
      <c r="N5" s="516"/>
    </row>
    <row r="6" spans="1:14" ht="24" customHeight="1">
      <c r="A6" s="517"/>
      <c r="B6" s="518"/>
      <c r="C6" s="519"/>
      <c r="D6" s="318" t="s">
        <v>130</v>
      </c>
      <c r="E6" s="266"/>
      <c r="F6" s="266" t="s">
        <v>131</v>
      </c>
      <c r="G6" s="266"/>
      <c r="H6" s="266"/>
      <c r="I6" s="266"/>
      <c r="J6" s="523" t="s">
        <v>188</v>
      </c>
      <c r="K6" s="266" t="s">
        <v>132</v>
      </c>
      <c r="L6" s="266"/>
      <c r="M6" s="266"/>
      <c r="N6" s="266"/>
    </row>
    <row r="7" spans="1:14" s="9" customFormat="1" ht="24" customHeight="1" thickBot="1">
      <c r="A7" s="520"/>
      <c r="B7" s="521"/>
      <c r="C7" s="522"/>
      <c r="D7" s="266"/>
      <c r="E7" s="266"/>
      <c r="F7" s="227">
        <v>7</v>
      </c>
      <c r="G7" s="227">
        <f>$F$7+1</f>
        <v>8</v>
      </c>
      <c r="H7" s="227">
        <f>G7+1</f>
        <v>9</v>
      </c>
      <c r="I7" s="238" t="s">
        <v>120</v>
      </c>
      <c r="J7" s="524"/>
      <c r="K7" s="525" t="s">
        <v>133</v>
      </c>
      <c r="L7" s="526"/>
      <c r="M7" s="525" t="s">
        <v>134</v>
      </c>
      <c r="N7" s="526"/>
    </row>
    <row r="8" spans="1:14" s="9" customFormat="1" ht="34.5" customHeight="1">
      <c r="A8" s="506" t="s">
        <v>189</v>
      </c>
      <c r="B8" s="508" t="s">
        <v>123</v>
      </c>
      <c r="C8" s="509"/>
      <c r="D8" s="239"/>
      <c r="E8" s="240"/>
      <c r="F8" s="241">
        <f>'様式7-1'!G17</f>
        <v>0</v>
      </c>
      <c r="G8" s="241">
        <f>'様式7-1'!I17</f>
        <v>0</v>
      </c>
      <c r="H8" s="241">
        <f>'様式7-1'!K17</f>
        <v>0</v>
      </c>
      <c r="I8" s="242">
        <f>'様式7-1'!L17</f>
        <v>0</v>
      </c>
      <c r="J8" s="223"/>
      <c r="K8" s="67">
        <f>ROUNDDOWN($I8*2/3,0)</f>
        <v>0</v>
      </c>
      <c r="L8" s="93" t="s">
        <v>135</v>
      </c>
      <c r="M8" s="68"/>
      <c r="N8" s="70"/>
    </row>
    <row r="9" spans="1:14" s="9" customFormat="1" ht="34.5" customHeight="1">
      <c r="A9" s="507"/>
      <c r="B9" s="508" t="s">
        <v>81</v>
      </c>
      <c r="C9" s="509"/>
      <c r="D9" s="239"/>
      <c r="E9" s="240"/>
      <c r="F9" s="241">
        <f>'様式7-1'!G28</f>
        <v>0</v>
      </c>
      <c r="G9" s="241">
        <f>'様式7-1'!I28</f>
        <v>0</v>
      </c>
      <c r="H9" s="241">
        <f>'様式7-1'!K28</f>
        <v>0</v>
      </c>
      <c r="I9" s="242">
        <f>'様式7-1'!L28</f>
        <v>0</v>
      </c>
      <c r="J9" s="224"/>
      <c r="K9" s="67">
        <f>ROUNDDOWN($I9*2/3,0)</f>
        <v>0</v>
      </c>
      <c r="L9" s="93" t="s">
        <v>135</v>
      </c>
      <c r="M9" s="68"/>
      <c r="N9" s="70"/>
    </row>
    <row r="10" spans="1:14" s="9" customFormat="1" ht="30" customHeight="1">
      <c r="A10" s="510" t="s">
        <v>190</v>
      </c>
      <c r="B10" s="513" t="s">
        <v>123</v>
      </c>
      <c r="C10" s="72" t="s">
        <v>5</v>
      </c>
      <c r="D10" s="97">
        <f ca="1">SUMIF('様式5-2'!$H$8:$H$17,"建設",'様式5-2'!$P$8:$P$17)</f>
        <v>0</v>
      </c>
      <c r="E10" s="96" t="s">
        <v>63</v>
      </c>
      <c r="F10" s="243">
        <f>'様式7-1'!G39</f>
        <v>0</v>
      </c>
      <c r="G10" s="241">
        <f>'様式7-1'!I39</f>
        <v>0</v>
      </c>
      <c r="H10" s="241">
        <f>'様式7-1'!K39</f>
        <v>0</v>
      </c>
      <c r="I10" s="242">
        <f>'様式7-1'!L39</f>
        <v>0</v>
      </c>
      <c r="J10" s="224"/>
      <c r="K10" s="67">
        <f>ROUNDDOWN($I10/10,0)</f>
        <v>0</v>
      </c>
      <c r="L10" s="93" t="s">
        <v>136</v>
      </c>
      <c r="M10" s="67">
        <f ca="1">$D10*2000</f>
        <v>0</v>
      </c>
      <c r="N10" s="102" t="s">
        <v>137</v>
      </c>
    </row>
    <row r="11" spans="1:14" s="9" customFormat="1" ht="30" customHeight="1">
      <c r="A11" s="511"/>
      <c r="B11" s="513"/>
      <c r="C11" s="72" t="s">
        <v>8</v>
      </c>
      <c r="D11" s="98">
        <f ca="1">SUMIF('様式5-2'!$H$8:$H$17,"取得",'様式5-2'!$P$8:$P$17)+SUMIF('様式5-2'!$H$8:$H$17,"取得＋改修",'様式5-2'!$P$8:$P$17)</f>
        <v>0</v>
      </c>
      <c r="E11" s="96" t="s">
        <v>63</v>
      </c>
      <c r="F11" s="62">
        <f>'様式7-1'!G50</f>
        <v>0</v>
      </c>
      <c r="G11" s="39">
        <f>'様式7-1'!I50</f>
        <v>0</v>
      </c>
      <c r="H11" s="39">
        <f>'様式7-1'!K50</f>
        <v>0</v>
      </c>
      <c r="I11" s="40">
        <f>'様式7-1'!L50</f>
        <v>0</v>
      </c>
      <c r="J11" s="224"/>
      <c r="K11" s="67">
        <f>ROUNDDOWN($I11/10,0)</f>
        <v>0</v>
      </c>
      <c r="L11" s="93" t="s">
        <v>136</v>
      </c>
      <c r="M11" s="67">
        <f ca="1">$D11*2000</f>
        <v>0</v>
      </c>
      <c r="N11" s="102" t="s">
        <v>137</v>
      </c>
    </row>
    <row r="12" spans="1:14" s="9" customFormat="1" ht="30" customHeight="1">
      <c r="A12" s="511"/>
      <c r="B12" s="513"/>
      <c r="C12" s="72" t="s">
        <v>6</v>
      </c>
      <c r="D12" s="98">
        <f ca="1">SUMIF('様式5-2'!$H$8:$H$17,"改修",'様式5-2'!$P$8:$P$17)+SUMIF('様式5-2'!$H$8:$H$17,"取得＋改修",'様式5-2'!$P$8:$P$17)</f>
        <v>0</v>
      </c>
      <c r="E12" s="96" t="s">
        <v>63</v>
      </c>
      <c r="F12" s="62">
        <f>'様式7-1'!G61</f>
        <v>0</v>
      </c>
      <c r="G12" s="39">
        <f>'様式7-1'!I61</f>
        <v>0</v>
      </c>
      <c r="H12" s="39">
        <f>'様式7-1'!K61</f>
        <v>0</v>
      </c>
      <c r="I12" s="40">
        <f>'様式7-1'!L61</f>
        <v>0</v>
      </c>
      <c r="J12" s="224"/>
      <c r="K12" s="67">
        <f>ROUNDDOWN($I12*2/3,0)</f>
        <v>0</v>
      </c>
      <c r="L12" s="93" t="s">
        <v>135</v>
      </c>
      <c r="M12" s="67">
        <f ca="1">$D12*3000</f>
        <v>0</v>
      </c>
      <c r="N12" s="102" t="s">
        <v>138</v>
      </c>
    </row>
    <row r="13" spans="1:14" s="9" customFormat="1" ht="30" customHeight="1">
      <c r="A13" s="511"/>
      <c r="B13" s="513" t="s">
        <v>81</v>
      </c>
      <c r="C13" s="72" t="s">
        <v>5</v>
      </c>
      <c r="D13" s="97">
        <f ca="1">SUMIF('様式5-2'!$H$8:$H$17,"建設",'様式5-2'!$Q$8:$Q$17)</f>
        <v>0</v>
      </c>
      <c r="E13" s="96" t="s">
        <v>81</v>
      </c>
      <c r="F13" s="62">
        <f>'様式7-1'!G72</f>
        <v>0</v>
      </c>
      <c r="G13" s="39">
        <f>'様式7-1'!I72</f>
        <v>0</v>
      </c>
      <c r="H13" s="39">
        <f>'様式7-1'!K72</f>
        <v>0</v>
      </c>
      <c r="I13" s="40">
        <f>'様式7-1'!L72</f>
        <v>0</v>
      </c>
      <c r="J13" s="224"/>
      <c r="K13" s="67">
        <f>ROUNDDOWN($I13/10,0)</f>
        <v>0</v>
      </c>
      <c r="L13" s="93" t="s">
        <v>136</v>
      </c>
      <c r="M13" s="67">
        <f ca="1">$D13*20000</f>
        <v>0</v>
      </c>
      <c r="N13" s="102" t="s">
        <v>139</v>
      </c>
    </row>
    <row r="14" spans="1:14" s="9" customFormat="1" ht="30" customHeight="1">
      <c r="A14" s="511"/>
      <c r="B14" s="513"/>
      <c r="C14" s="72" t="s">
        <v>8</v>
      </c>
      <c r="D14" s="98">
        <f ca="1">SUMIF('様式5-2'!$H$8:$H$17,"取得",'様式5-2'!$Q$8:$Q$17)+SUMIF('様式5-2'!$H$8:$H$17,"取得＋改修",'様式5-2'!$Q$8:$Q$17)</f>
        <v>0</v>
      </c>
      <c r="E14" s="96" t="s">
        <v>81</v>
      </c>
      <c r="F14" s="62">
        <f>'様式7-1'!G83</f>
        <v>0</v>
      </c>
      <c r="G14" s="39">
        <f>'様式7-1'!I83</f>
        <v>0</v>
      </c>
      <c r="H14" s="39">
        <f>'様式7-1'!K83</f>
        <v>0</v>
      </c>
      <c r="I14" s="40">
        <f>'様式7-1'!L83</f>
        <v>0</v>
      </c>
      <c r="J14" s="224"/>
      <c r="K14" s="67">
        <f>ROUNDDOWN($I14/10,0)</f>
        <v>0</v>
      </c>
      <c r="L14" s="93" t="s">
        <v>136</v>
      </c>
      <c r="M14" s="67">
        <f ca="1">$D14*20000</f>
        <v>0</v>
      </c>
      <c r="N14" s="102" t="s">
        <v>139</v>
      </c>
    </row>
    <row r="15" spans="1:14" s="9" customFormat="1" ht="30" customHeight="1">
      <c r="A15" s="512"/>
      <c r="B15" s="513"/>
      <c r="C15" s="72" t="s">
        <v>6</v>
      </c>
      <c r="D15" s="98">
        <f ca="1">SUMIF('様式5-2'!$H$8:$H$17,"改修",'様式5-2'!$Q$8:$Q$17)+SUMIF('様式5-2'!$H$8:$H$17,"取得＋改修",'様式5-2'!$Q$8:$Q$17)</f>
        <v>0</v>
      </c>
      <c r="E15" s="96" t="s">
        <v>81</v>
      </c>
      <c r="F15" s="62">
        <f>'様式7-1'!G94</f>
        <v>0</v>
      </c>
      <c r="G15" s="39">
        <f>'様式7-1'!I94</f>
        <v>0</v>
      </c>
      <c r="H15" s="39">
        <f>'様式7-1'!K94</f>
        <v>0</v>
      </c>
      <c r="I15" s="40">
        <f>'様式7-1'!L94</f>
        <v>0</v>
      </c>
      <c r="J15" s="224"/>
      <c r="K15" s="67">
        <f>ROUNDDOWN($I15*2/3,0)</f>
        <v>0</v>
      </c>
      <c r="L15" s="93" t="s">
        <v>135</v>
      </c>
      <c r="M15" s="67">
        <f ca="1">$D15*30000</f>
        <v>0</v>
      </c>
      <c r="N15" s="102" t="s">
        <v>140</v>
      </c>
    </row>
    <row r="16" spans="1:14" s="9" customFormat="1" ht="30" customHeight="1">
      <c r="A16" s="496" t="s">
        <v>124</v>
      </c>
      <c r="B16" s="497"/>
      <c r="C16" s="498"/>
      <c r="D16" s="66"/>
      <c r="E16" s="64"/>
      <c r="F16" s="39">
        <f>'様式7-1'!G105</f>
        <v>0</v>
      </c>
      <c r="G16" s="39">
        <f>'様式7-1'!I105</f>
        <v>0</v>
      </c>
      <c r="H16" s="39">
        <f>'様式7-1'!K105</f>
        <v>0</v>
      </c>
      <c r="I16" s="40">
        <f>'様式7-1'!L105</f>
        <v>0</v>
      </c>
      <c r="J16" s="224"/>
      <c r="K16" s="67">
        <f>ROUNDDOWN($I16*2/3,0)</f>
        <v>0</v>
      </c>
      <c r="L16" s="93" t="s">
        <v>135</v>
      </c>
      <c r="M16" s="68"/>
      <c r="N16" s="70"/>
    </row>
    <row r="17" spans="1:15" s="9" customFormat="1" ht="30" customHeight="1" thickBot="1">
      <c r="A17" s="499" t="s">
        <v>141</v>
      </c>
      <c r="B17" s="500"/>
      <c r="C17" s="501"/>
      <c r="D17" s="65"/>
      <c r="E17" s="63"/>
      <c r="F17" s="41">
        <f>'様式7-1'!G116</f>
        <v>0</v>
      </c>
      <c r="G17" s="41">
        <f>'様式7-1'!I116</f>
        <v>0</v>
      </c>
      <c r="H17" s="41">
        <f>'様式7-1'!K116</f>
        <v>0</v>
      </c>
      <c r="I17" s="42">
        <f>'様式7-1'!L116</f>
        <v>0</v>
      </c>
      <c r="J17" s="225"/>
      <c r="K17" s="244">
        <f>ROUNDDOWN($I17*2/3,0)</f>
        <v>0</v>
      </c>
      <c r="L17" s="94" t="s">
        <v>135</v>
      </c>
      <c r="M17" s="69"/>
      <c r="N17" s="71"/>
    </row>
    <row r="18" spans="1:15" s="9" customFormat="1" ht="29.65" customHeight="1" thickTop="1" thickBot="1">
      <c r="A18" s="502" t="s">
        <v>127</v>
      </c>
      <c r="B18" s="503"/>
      <c r="C18" s="504"/>
      <c r="D18" s="66"/>
      <c r="E18" s="64"/>
      <c r="F18" s="245">
        <f>'様式7-1'!G117</f>
        <v>0</v>
      </c>
      <c r="G18" s="245">
        <f>'様式7-1'!I117</f>
        <v>0</v>
      </c>
      <c r="H18" s="245">
        <f>'様式7-1'!K117</f>
        <v>0</v>
      </c>
      <c r="I18" s="246">
        <f>'様式7-1'!L117</f>
        <v>0</v>
      </c>
      <c r="J18" s="247">
        <f>SUM($J$8:$J$17)</f>
        <v>0</v>
      </c>
      <c r="K18" s="248"/>
      <c r="L18" s="70"/>
      <c r="M18" s="68"/>
      <c r="N18" s="70"/>
    </row>
    <row r="19" spans="1:15" s="9" customFormat="1" ht="24" customHeight="1">
      <c r="A19" s="6"/>
      <c r="B19" s="6"/>
      <c r="C19" s="6"/>
      <c r="D19" s="43"/>
      <c r="E19" s="43"/>
      <c r="F19" s="43"/>
      <c r="G19" s="43"/>
      <c r="H19" s="43"/>
      <c r="I19" s="43"/>
      <c r="J19" s="43"/>
      <c r="K19" s="43"/>
      <c r="L19" s="43"/>
      <c r="M19" s="43"/>
      <c r="N19" s="44"/>
    </row>
    <row r="20" spans="1:15" ht="24" customHeight="1">
      <c r="A20" s="464" t="s">
        <v>142</v>
      </c>
      <c r="B20" s="464"/>
      <c r="C20" s="464"/>
      <c r="D20" s="464"/>
      <c r="E20" s="464"/>
      <c r="F20" s="464"/>
      <c r="G20" s="464"/>
      <c r="H20" s="464"/>
      <c r="I20" s="464"/>
      <c r="J20" s="464"/>
      <c r="K20" s="464"/>
      <c r="L20" s="464"/>
      <c r="M20" s="464"/>
      <c r="N20" s="464"/>
    </row>
    <row r="21" spans="1:15" s="9" customFormat="1" ht="24.4" customHeight="1" thickBot="1">
      <c r="A21" s="322" t="s">
        <v>143</v>
      </c>
      <c r="B21" s="323"/>
      <c r="C21" s="323"/>
      <c r="D21" s="323"/>
      <c r="E21" s="323"/>
      <c r="F21" s="323"/>
      <c r="G21" s="278"/>
      <c r="H21" s="505" t="s">
        <v>144</v>
      </c>
      <c r="I21" s="505"/>
      <c r="J21" s="322" t="s">
        <v>145</v>
      </c>
      <c r="K21" s="323"/>
      <c r="L21" s="323"/>
      <c r="M21" s="323"/>
      <c r="N21" s="278"/>
    </row>
    <row r="22" spans="1:15" s="9" customFormat="1" ht="28.15" customHeight="1">
      <c r="A22" s="465" t="s">
        <v>146</v>
      </c>
      <c r="B22" s="466"/>
      <c r="C22" s="466"/>
      <c r="D22" s="466"/>
      <c r="E22" s="466"/>
      <c r="F22" s="466"/>
      <c r="G22" s="466"/>
      <c r="H22" s="467"/>
      <c r="I22" s="468"/>
      <c r="J22" s="469">
        <f>I18</f>
        <v>0</v>
      </c>
      <c r="K22" s="469"/>
      <c r="L22" s="469"/>
      <c r="M22" s="469"/>
      <c r="N22" s="470"/>
    </row>
    <row r="23" spans="1:15" ht="28.15" customHeight="1" thickBot="1">
      <c r="A23" s="465" t="s">
        <v>147</v>
      </c>
      <c r="B23" s="466"/>
      <c r="C23" s="466"/>
      <c r="D23" s="466"/>
      <c r="E23" s="466"/>
      <c r="F23" s="475"/>
      <c r="G23" s="476"/>
      <c r="H23" s="477">
        <f>J18</f>
        <v>0</v>
      </c>
      <c r="I23" s="478"/>
      <c r="J23" s="471"/>
      <c r="K23" s="471"/>
      <c r="L23" s="471"/>
      <c r="M23" s="471"/>
      <c r="N23" s="472"/>
      <c r="O23" s="9"/>
    </row>
    <row r="24" spans="1:15" s="9" customFormat="1" ht="28.15" customHeight="1">
      <c r="A24" s="465" t="s">
        <v>148</v>
      </c>
      <c r="B24" s="466"/>
      <c r="C24" s="466"/>
      <c r="D24" s="479" t="s">
        <v>149</v>
      </c>
      <c r="E24" s="480"/>
      <c r="F24" s="481"/>
      <c r="G24" s="482"/>
      <c r="H24" s="483"/>
      <c r="I24" s="484"/>
      <c r="J24" s="471"/>
      <c r="K24" s="471"/>
      <c r="L24" s="471"/>
      <c r="M24" s="471"/>
      <c r="N24" s="472"/>
    </row>
    <row r="25" spans="1:15" ht="28.15" customHeight="1" thickBot="1">
      <c r="A25" s="485" t="s">
        <v>19</v>
      </c>
      <c r="B25" s="486"/>
      <c r="C25" s="486"/>
      <c r="D25" s="487" t="s">
        <v>150</v>
      </c>
      <c r="E25" s="488"/>
      <c r="F25" s="489"/>
      <c r="G25" s="490"/>
      <c r="H25" s="491"/>
      <c r="I25" s="492"/>
      <c r="J25" s="471"/>
      <c r="K25" s="471"/>
      <c r="L25" s="471"/>
      <c r="M25" s="471"/>
      <c r="N25" s="472"/>
      <c r="O25" s="9"/>
    </row>
    <row r="26" spans="1:15" s="9" customFormat="1" ht="27.75" customHeight="1" thickTop="1" thickBot="1">
      <c r="A26" s="435" t="s">
        <v>127</v>
      </c>
      <c r="B26" s="493"/>
      <c r="C26" s="493"/>
      <c r="D26" s="493"/>
      <c r="E26" s="493"/>
      <c r="F26" s="493"/>
      <c r="G26" s="493"/>
      <c r="H26" s="494">
        <f>SUM($H$22:$I$25)</f>
        <v>0</v>
      </c>
      <c r="I26" s="495"/>
      <c r="J26" s="473"/>
      <c r="K26" s="473"/>
      <c r="L26" s="473"/>
      <c r="M26" s="473"/>
      <c r="N26" s="474"/>
    </row>
    <row r="27" spans="1:15" ht="24" customHeight="1">
      <c r="A27" s="3"/>
      <c r="B27" s="3"/>
      <c r="C27" s="3"/>
      <c r="D27" s="3"/>
      <c r="E27" s="3"/>
      <c r="F27" s="3"/>
      <c r="G27" s="3"/>
      <c r="H27" s="3"/>
      <c r="I27" s="3"/>
      <c r="J27" s="3"/>
      <c r="K27" s="3"/>
      <c r="L27" s="3"/>
      <c r="M27" s="3"/>
      <c r="N27" s="3"/>
    </row>
    <row r="28" spans="1:15" ht="24" customHeight="1">
      <c r="A28" s="464" t="s">
        <v>179</v>
      </c>
      <c r="B28" s="464"/>
      <c r="C28" s="464"/>
      <c r="D28" s="464"/>
      <c r="E28" s="464"/>
      <c r="F28" s="464"/>
      <c r="G28" s="464"/>
      <c r="H28" s="464"/>
      <c r="I28" s="464"/>
      <c r="J28" s="464"/>
      <c r="K28" s="464"/>
      <c r="L28" s="464"/>
      <c r="M28" s="464"/>
      <c r="N28" s="464"/>
    </row>
    <row r="29" spans="1:15" ht="39" customHeight="1" thickBot="1">
      <c r="A29" s="439" t="s">
        <v>151</v>
      </c>
      <c r="B29" s="440"/>
      <c r="C29" s="440"/>
      <c r="D29" s="440"/>
      <c r="E29" s="440"/>
      <c r="F29" s="440"/>
      <c r="G29" s="440"/>
      <c r="H29" s="440"/>
      <c r="I29" s="440"/>
      <c r="J29" s="440"/>
      <c r="K29" s="440"/>
      <c r="L29" s="440"/>
      <c r="M29" s="440"/>
      <c r="N29" s="440"/>
    </row>
    <row r="30" spans="1:15" s="9" customFormat="1" ht="42" customHeight="1">
      <c r="A30" s="318" t="s">
        <v>152</v>
      </c>
      <c r="B30" s="318"/>
      <c r="C30" s="318"/>
      <c r="D30" s="318"/>
      <c r="E30" s="318"/>
      <c r="F30" s="318"/>
      <c r="G30" s="277"/>
      <c r="H30" s="441"/>
      <c r="I30" s="442"/>
      <c r="J30" s="442"/>
      <c r="K30" s="442"/>
      <c r="L30" s="442"/>
      <c r="M30" s="442"/>
      <c r="N30" s="443"/>
    </row>
    <row r="31" spans="1:15" ht="25.15" customHeight="1">
      <c r="A31" s="355" t="s">
        <v>153</v>
      </c>
      <c r="B31" s="444"/>
      <c r="C31" s="445"/>
      <c r="D31" s="452" t="s">
        <v>154</v>
      </c>
      <c r="E31" s="452"/>
      <c r="F31" s="452"/>
      <c r="G31" s="453"/>
      <c r="H31" s="454"/>
      <c r="I31" s="455"/>
      <c r="J31" s="455"/>
      <c r="K31" s="455"/>
      <c r="L31" s="455"/>
      <c r="M31" s="455"/>
      <c r="N31" s="456"/>
      <c r="O31" s="9"/>
    </row>
    <row r="32" spans="1:15" ht="25.15" customHeight="1">
      <c r="A32" s="446"/>
      <c r="B32" s="447"/>
      <c r="C32" s="448"/>
      <c r="D32" s="457" t="s">
        <v>155</v>
      </c>
      <c r="E32" s="457"/>
      <c r="F32" s="457"/>
      <c r="G32" s="458"/>
      <c r="H32" s="459"/>
      <c r="I32" s="460"/>
      <c r="J32" s="460"/>
      <c r="K32" s="460"/>
      <c r="L32" s="460"/>
      <c r="M32" s="460"/>
      <c r="N32" s="461"/>
      <c r="O32" s="9"/>
    </row>
    <row r="33" spans="1:15" s="9" customFormat="1" ht="28.15" customHeight="1">
      <c r="A33" s="446"/>
      <c r="B33" s="447"/>
      <c r="C33" s="448"/>
      <c r="D33" s="462" t="s">
        <v>156</v>
      </c>
      <c r="E33" s="462"/>
      <c r="F33" s="462"/>
      <c r="G33" s="463"/>
      <c r="H33" s="459"/>
      <c r="I33" s="460"/>
      <c r="J33" s="460"/>
      <c r="K33" s="460"/>
      <c r="L33" s="460"/>
      <c r="M33" s="460"/>
      <c r="N33" s="461"/>
    </row>
    <row r="34" spans="1:15" ht="25.15" customHeight="1" thickBot="1">
      <c r="A34" s="449"/>
      <c r="B34" s="450"/>
      <c r="C34" s="451"/>
      <c r="D34" s="434" t="s">
        <v>157</v>
      </c>
      <c r="E34" s="434"/>
      <c r="F34" s="434"/>
      <c r="G34" s="435"/>
      <c r="H34" s="436"/>
      <c r="I34" s="437"/>
      <c r="J34" s="437"/>
      <c r="K34" s="437"/>
      <c r="L34" s="437"/>
      <c r="M34" s="437"/>
      <c r="N34" s="438"/>
      <c r="O34" s="9"/>
    </row>
  </sheetData>
  <sheetProtection algorithmName="SHA-512" hashValue="x7V9w+uywvRKuU/az6xLsmOcxMS0WqK8O9l7eF3feK+2oHwlc4wnyGFblbetuGgi/dLIF8t7MuqHNoXG+n+O9g==" saltValue="m4vuS7bsXkepYem3JtI00A==" spinCount="100000" sheet="1" objects="1" scenarios="1"/>
  <protectedRanges>
    <protectedRange sqref="H22 F24:I25 H30:N34 J8:J17" name="入力箇所"/>
  </protectedRanges>
  <mergeCells count="51">
    <mergeCell ref="A3:N3"/>
    <mergeCell ref="A4:N4"/>
    <mergeCell ref="A5:N5"/>
    <mergeCell ref="A6:C7"/>
    <mergeCell ref="D6:E7"/>
    <mergeCell ref="F6:I6"/>
    <mergeCell ref="J6:J7"/>
    <mergeCell ref="K6:N6"/>
    <mergeCell ref="K7:L7"/>
    <mergeCell ref="M7:N7"/>
    <mergeCell ref="A8:A9"/>
    <mergeCell ref="B8:C8"/>
    <mergeCell ref="B9:C9"/>
    <mergeCell ref="A10:A15"/>
    <mergeCell ref="B10:B12"/>
    <mergeCell ref="B13:B15"/>
    <mergeCell ref="A16:C16"/>
    <mergeCell ref="A17:C17"/>
    <mergeCell ref="A18:C18"/>
    <mergeCell ref="A20:N20"/>
    <mergeCell ref="A21:G21"/>
    <mergeCell ref="H21:I21"/>
    <mergeCell ref="J21:N21"/>
    <mergeCell ref="A28:N28"/>
    <mergeCell ref="A22:G22"/>
    <mergeCell ref="H22:I22"/>
    <mergeCell ref="J22:N26"/>
    <mergeCell ref="A23:G23"/>
    <mergeCell ref="H23:I23"/>
    <mergeCell ref="A24:C24"/>
    <mergeCell ref="D24:E24"/>
    <mergeCell ref="F24:G24"/>
    <mergeCell ref="H24:I24"/>
    <mergeCell ref="A25:C25"/>
    <mergeCell ref="D25:E25"/>
    <mergeCell ref="F25:G25"/>
    <mergeCell ref="H25:I25"/>
    <mergeCell ref="A26:G26"/>
    <mergeCell ref="H26:I26"/>
    <mergeCell ref="D34:G34"/>
    <mergeCell ref="H34:N34"/>
    <mergeCell ref="A29:N29"/>
    <mergeCell ref="A30:G30"/>
    <mergeCell ref="H30:N30"/>
    <mergeCell ref="A31:C34"/>
    <mergeCell ref="D31:G31"/>
    <mergeCell ref="H31:N31"/>
    <mergeCell ref="D32:G32"/>
    <mergeCell ref="H32:N32"/>
    <mergeCell ref="D33:G33"/>
    <mergeCell ref="H33:N33"/>
  </mergeCells>
  <phoneticPr fontId="1"/>
  <conditionalFormatting sqref="H31:H34">
    <cfRule type="expression" dxfId="2" priority="1">
      <formula>$H$30=""</formula>
    </cfRule>
    <cfRule type="expression" dxfId="1" priority="2">
      <formula>$H$30="あり"</formula>
    </cfRule>
    <cfRule type="expression" dxfId="0" priority="3">
      <formula>$H$30="なし"</formula>
    </cfRule>
  </conditionalFormatting>
  <dataValidations count="1">
    <dataValidation type="list" allowBlank="1" showInputMessage="1" showErrorMessage="1" sqref="H30" xr:uid="{2F32860A-4B15-4E4B-AAD4-C98ED8A2B135}">
      <formula1>"あり,なし"</formula1>
    </dataValidation>
  </dataValidations>
  <pageMargins left="0.47244094488188981" right="0.27559055118110237" top="0.39370078740157483" bottom="0.39370078740157483" header="0.31496062992125984" footer="0.31496062992125984"/>
  <pageSetup paperSize="9" scale="58" orientation="portrait" r:id="rId1"/>
  <ignoredErrors>
    <ignoredError sqref="K12"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C4D0C-BA50-459D-96CC-3345C0960EE1}">
  <sheetPr codeName="Sheet15">
    <pageSetUpPr fitToPage="1"/>
  </sheetPr>
  <dimension ref="A1:G28"/>
  <sheetViews>
    <sheetView view="pageBreakPreview" topLeftCell="B1" zoomScaleNormal="100" zoomScaleSheetLayoutView="100" workbookViewId="0">
      <selection activeCell="B1" sqref="B1"/>
    </sheetView>
  </sheetViews>
  <sheetFormatPr defaultColWidth="8.625" defaultRowHeight="25.35" customHeight="1"/>
  <cols>
    <col min="1" max="1" width="6.625" style="173" hidden="1" customWidth="1"/>
    <col min="2" max="3" width="12.625" style="173" customWidth="1"/>
    <col min="4" max="4" width="54.625" style="173" customWidth="1"/>
    <col min="5" max="5" width="42.625" style="173" customWidth="1"/>
    <col min="6" max="6" width="24.625" style="173" customWidth="1"/>
    <col min="7" max="16384" width="8.625" style="173"/>
  </cols>
  <sheetData>
    <row r="1" spans="2:7" s="170" customFormat="1" ht="31.5">
      <c r="B1" s="217"/>
      <c r="C1" s="217"/>
      <c r="D1" s="537" t="s">
        <v>192</v>
      </c>
      <c r="E1" s="538"/>
      <c r="F1" s="212" t="s">
        <v>220</v>
      </c>
    </row>
    <row r="2" spans="2:7" s="171" customFormat="1" ht="108" customHeight="1" thickBot="1">
      <c r="B2" s="539" t="s">
        <v>164</v>
      </c>
      <c r="C2" s="539"/>
      <c r="D2" s="539"/>
      <c r="E2" s="539"/>
      <c r="F2" s="539"/>
      <c r="G2" s="216"/>
    </row>
    <row r="3" spans="2:7" ht="24" customHeight="1">
      <c r="B3" s="250" t="s">
        <v>158</v>
      </c>
      <c r="C3" s="251"/>
      <c r="D3" s="534" t="s">
        <v>203</v>
      </c>
      <c r="E3" s="534"/>
      <c r="F3" s="535"/>
    </row>
    <row r="4" spans="2:7" ht="33">
      <c r="B4" s="252" t="s">
        <v>160</v>
      </c>
      <c r="C4" s="253" t="s">
        <v>161</v>
      </c>
      <c r="D4" s="540"/>
      <c r="E4" s="540"/>
      <c r="F4" s="541"/>
    </row>
    <row r="5" spans="2:7" ht="24" customHeight="1">
      <c r="B5" s="219"/>
      <c r="C5" s="208"/>
      <c r="D5" s="542" t="s">
        <v>208</v>
      </c>
      <c r="E5" s="542"/>
      <c r="F5" s="543"/>
    </row>
    <row r="6" spans="2:7" ht="24" customHeight="1">
      <c r="B6" s="219"/>
      <c r="C6" s="208"/>
      <c r="D6" s="542" t="s">
        <v>207</v>
      </c>
      <c r="E6" s="542"/>
      <c r="F6" s="543"/>
    </row>
    <row r="7" spans="2:7" ht="24" customHeight="1">
      <c r="B7" s="219"/>
      <c r="C7" s="208"/>
      <c r="D7" s="542" t="s">
        <v>228</v>
      </c>
      <c r="E7" s="542"/>
      <c r="F7" s="543"/>
    </row>
    <row r="8" spans="2:7" ht="24" customHeight="1">
      <c r="B8" s="219"/>
      <c r="C8" s="208"/>
      <c r="D8" s="542" t="s">
        <v>209</v>
      </c>
      <c r="E8" s="542"/>
      <c r="F8" s="543"/>
    </row>
    <row r="9" spans="2:7" ht="24" customHeight="1">
      <c r="B9" s="219"/>
      <c r="C9" s="208"/>
      <c r="D9" s="542" t="s">
        <v>210</v>
      </c>
      <c r="E9" s="542"/>
      <c r="F9" s="543"/>
    </row>
    <row r="10" spans="2:7" ht="24" customHeight="1">
      <c r="B10" s="219"/>
      <c r="C10" s="208"/>
      <c r="D10" s="542" t="s">
        <v>211</v>
      </c>
      <c r="E10" s="542"/>
      <c r="F10" s="543"/>
    </row>
    <row r="11" spans="2:7" ht="24" customHeight="1">
      <c r="B11" s="219"/>
      <c r="C11" s="208"/>
      <c r="D11" s="542" t="s">
        <v>221</v>
      </c>
      <c r="E11" s="542"/>
      <c r="F11" s="543"/>
    </row>
    <row r="12" spans="2:7" ht="24" customHeight="1">
      <c r="B12" s="219"/>
      <c r="C12" s="208"/>
      <c r="D12" s="542" t="s">
        <v>222</v>
      </c>
      <c r="E12" s="542"/>
      <c r="F12" s="543"/>
    </row>
    <row r="13" spans="2:7" ht="24" customHeight="1" thickBot="1">
      <c r="B13" s="254"/>
      <c r="C13" s="255"/>
      <c r="D13" s="548" t="s">
        <v>223</v>
      </c>
      <c r="E13" s="548"/>
      <c r="F13" s="549"/>
    </row>
    <row r="14" spans="2:7" ht="24" customHeight="1">
      <c r="B14" s="250" t="s">
        <v>158</v>
      </c>
      <c r="C14" s="251"/>
      <c r="D14" s="534" t="s">
        <v>204</v>
      </c>
      <c r="E14" s="534"/>
      <c r="F14" s="535"/>
    </row>
    <row r="15" spans="2:7" ht="33">
      <c r="B15" s="252" t="s">
        <v>160</v>
      </c>
      <c r="C15" s="253" t="s">
        <v>161</v>
      </c>
      <c r="D15" s="540"/>
      <c r="E15" s="540"/>
      <c r="F15" s="541"/>
    </row>
    <row r="16" spans="2:7" ht="24" customHeight="1">
      <c r="B16" s="219"/>
      <c r="C16" s="208"/>
      <c r="D16" s="544" t="s">
        <v>205</v>
      </c>
      <c r="E16" s="544"/>
      <c r="F16" s="545"/>
    </row>
    <row r="17" spans="2:6" ht="24" customHeight="1" thickBot="1">
      <c r="B17" s="254"/>
      <c r="C17" s="255"/>
      <c r="D17" s="546" t="s">
        <v>206</v>
      </c>
      <c r="E17" s="546"/>
      <c r="F17" s="547"/>
    </row>
    <row r="18" spans="2:6" ht="24" customHeight="1">
      <c r="B18" s="213"/>
      <c r="C18" s="172" t="s">
        <v>158</v>
      </c>
      <c r="D18" s="534" t="s">
        <v>163</v>
      </c>
      <c r="E18" s="534"/>
      <c r="F18" s="535"/>
    </row>
    <row r="19" spans="2:6" ht="24" customHeight="1">
      <c r="B19" s="214"/>
      <c r="C19" s="208"/>
      <c r="D19" s="536" t="s">
        <v>166</v>
      </c>
      <c r="E19" s="532"/>
      <c r="F19" s="533"/>
    </row>
    <row r="20" spans="2:6" ht="24" customHeight="1">
      <c r="B20" s="214"/>
      <c r="C20" s="208"/>
      <c r="D20" s="536"/>
      <c r="E20" s="532"/>
      <c r="F20" s="533"/>
    </row>
    <row r="21" spans="2:6" ht="24" customHeight="1">
      <c r="B21" s="214"/>
      <c r="C21" s="208"/>
      <c r="D21" s="536"/>
      <c r="E21" s="532"/>
      <c r="F21" s="533"/>
    </row>
    <row r="22" spans="2:6" ht="24" customHeight="1">
      <c r="B22" s="214"/>
      <c r="C22" s="208"/>
      <c r="D22" s="536" t="s">
        <v>224</v>
      </c>
      <c r="E22" s="532"/>
      <c r="F22" s="533"/>
    </row>
    <row r="23" spans="2:6" ht="24" customHeight="1">
      <c r="B23" s="214"/>
      <c r="C23" s="208"/>
      <c r="D23" s="536"/>
      <c r="E23" s="532"/>
      <c r="F23" s="533"/>
    </row>
    <row r="24" spans="2:6" ht="24" customHeight="1">
      <c r="B24" s="214"/>
      <c r="C24" s="208"/>
      <c r="D24" s="536"/>
      <c r="E24" s="532"/>
      <c r="F24" s="533"/>
    </row>
    <row r="25" spans="2:6" ht="48" customHeight="1">
      <c r="B25" s="214"/>
      <c r="C25" s="208"/>
      <c r="D25" s="218" t="s">
        <v>226</v>
      </c>
      <c r="E25" s="532"/>
      <c r="F25" s="533"/>
    </row>
    <row r="26" spans="2:6" ht="24" customHeight="1">
      <c r="B26" s="214"/>
      <c r="C26" s="208"/>
      <c r="D26" s="529" t="s">
        <v>162</v>
      </c>
      <c r="E26" s="532"/>
      <c r="F26" s="533"/>
    </row>
    <row r="27" spans="2:6" ht="24" customHeight="1">
      <c r="B27" s="214"/>
      <c r="C27" s="208"/>
      <c r="D27" s="530"/>
      <c r="E27" s="532"/>
      <c r="F27" s="533"/>
    </row>
    <row r="28" spans="2:6" ht="24" customHeight="1" thickBot="1">
      <c r="B28" s="215"/>
      <c r="C28" s="209"/>
      <c r="D28" s="531"/>
      <c r="E28" s="527"/>
      <c r="F28" s="528"/>
    </row>
  </sheetData>
  <sheetProtection algorithmName="SHA-512" hashValue="ie13k1Is9JaGAjJlBb2/6n/y9BrhwjiCOuN9EEbSS8jDi0oda7oG2B+IvMM6i4WFmD50DwZJzNS9gS/18gf98w==" saltValue="8brynHFVcvZDs6RsAY/edg==" spinCount="100000" sheet="1" objects="1" scenarios="1" formatRows="0"/>
  <protectedRanges>
    <protectedRange sqref="E26:F28 E19:F25 C19:C28" name="入力範囲_1"/>
    <protectedRange sqref="B16:C17 B5:C13" name="入力範囲_2"/>
  </protectedRanges>
  <mergeCells count="29">
    <mergeCell ref="D7:F7"/>
    <mergeCell ref="D8:F8"/>
    <mergeCell ref="D9:F9"/>
    <mergeCell ref="D16:F16"/>
    <mergeCell ref="D17:F17"/>
    <mergeCell ref="D10:F10"/>
    <mergeCell ref="D11:F11"/>
    <mergeCell ref="D12:F12"/>
    <mergeCell ref="D13:F13"/>
    <mergeCell ref="D14:F15"/>
    <mergeCell ref="D1:E1"/>
    <mergeCell ref="B2:F2"/>
    <mergeCell ref="D3:F4"/>
    <mergeCell ref="D5:F5"/>
    <mergeCell ref="D6:F6"/>
    <mergeCell ref="E28:F28"/>
    <mergeCell ref="D26:D28"/>
    <mergeCell ref="E26:F26"/>
    <mergeCell ref="E27:F27"/>
    <mergeCell ref="D18:F18"/>
    <mergeCell ref="D22:D24"/>
    <mergeCell ref="E25:F25"/>
    <mergeCell ref="E24:F24"/>
    <mergeCell ref="D19:D21"/>
    <mergeCell ref="E19:F19"/>
    <mergeCell ref="E20:F20"/>
    <mergeCell ref="E21:F21"/>
    <mergeCell ref="E22:F22"/>
    <mergeCell ref="E23:F23"/>
  </mergeCells>
  <phoneticPr fontId="1"/>
  <dataValidations count="1">
    <dataValidation type="list" allowBlank="1" showInputMessage="1" showErrorMessage="1" sqref="C19:C28 B16:C17 B5:C13" xr:uid="{F67DB6AE-2AF5-49A8-9DCA-B4C334673EE4}">
      <formula1>"✓"</formula1>
    </dataValidation>
  </dataValidations>
  <pageMargins left="0.7" right="0.7" top="0.75" bottom="0.75" header="0.3" footer="0.3"/>
  <pageSetup paperSize="9" scale="5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70326-EC9A-4203-9302-A2CE4D78F462}">
  <sheetPr codeName="Sheet2">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2</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BYtTwcJvKiFR0gJMXIfesO1NuGbNdRU5WMrFeLZydKpbh0p7cn7k7ilZyw8kTwC+IgJbFQI211evqdTeUkGusQ==" saltValue="LAQpfZllCAvXmgj6qfOq/A=="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G1:L1"/>
    <mergeCell ref="G2:L2"/>
    <mergeCell ref="A3:L3"/>
    <mergeCell ref="M3:X3"/>
    <mergeCell ref="A5:C5"/>
    <mergeCell ref="F5:L5"/>
    <mergeCell ref="A7:D7"/>
    <mergeCell ref="E7:F7"/>
    <mergeCell ref="G7:L7"/>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20:L20"/>
    <mergeCell ref="E21:F21"/>
    <mergeCell ref="G21:L21"/>
    <mergeCell ref="E16:F16"/>
    <mergeCell ref="G16:L16"/>
    <mergeCell ref="E17:F17"/>
    <mergeCell ref="G17:L17"/>
    <mergeCell ref="E18:F18"/>
    <mergeCell ref="G18:L18"/>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B48:C48"/>
    <mergeCell ref="E48:F48"/>
    <mergeCell ref="G48:L48"/>
    <mergeCell ref="C49:L49"/>
    <mergeCell ref="C50:L50"/>
    <mergeCell ref="E45:F45"/>
    <mergeCell ref="G45:L45"/>
    <mergeCell ref="C46:C47"/>
    <mergeCell ref="E46:F46"/>
    <mergeCell ref="G46:H46"/>
    <mergeCell ref="I46:L46"/>
    <mergeCell ref="E47:F47"/>
    <mergeCell ref="G47:L47"/>
  </mergeCells>
  <phoneticPr fontId="1"/>
  <conditionalFormatting sqref="G14 G15:L15">
    <cfRule type="expression" dxfId="103" priority="3">
      <formula>AND($G$12=$P$12)</formula>
    </cfRule>
  </conditionalFormatting>
  <conditionalFormatting sqref="G34 G35:L35">
    <cfRule type="expression" dxfId="102" priority="6">
      <formula>$G$32=$P$32</formula>
    </cfRule>
  </conditionalFormatting>
  <conditionalFormatting sqref="G38:I38 G39 G40:L40 G41 G42:L42 G43:G45">
    <cfRule type="expression" dxfId="101" priority="8">
      <formula>$G$37=$O$37</formula>
    </cfRule>
  </conditionalFormatting>
  <conditionalFormatting sqref="G46:I46 G47:L47">
    <cfRule type="expression" dxfId="100" priority="9">
      <formula>$G$37=$N$37</formula>
    </cfRule>
  </conditionalFormatting>
  <conditionalFormatting sqref="G16:L22">
    <cfRule type="expression" dxfId="99" priority="1">
      <formula>OR($G$7=$O$7,$G$7=$P$7,$G$7=$Q$7)</formula>
    </cfRule>
  </conditionalFormatting>
  <conditionalFormatting sqref="G28:L28">
    <cfRule type="expression" dxfId="98" priority="4">
      <formula>OR($G$27=$N$27,$G$27=$O$27,$G$27=$P$27)</formula>
    </cfRule>
  </conditionalFormatting>
  <conditionalFormatting sqref="G29:L31">
    <cfRule type="expression" dxfId="97" priority="2">
      <formula>$G$7=$N$7</formula>
    </cfRule>
  </conditionalFormatting>
  <conditionalFormatting sqref="G31:L31">
    <cfRule type="expression" dxfId="96" priority="5">
      <formula>$G$30=$N$30</formula>
    </cfRule>
  </conditionalFormatting>
  <conditionalFormatting sqref="G40:L40">
    <cfRule type="expression" dxfId="95" priority="10">
      <formula>OR($G$39=$N$39,$G$39=$O$39)</formula>
    </cfRule>
  </conditionalFormatting>
  <conditionalFormatting sqref="G42:L42">
    <cfRule type="expression" dxfId="94" priority="11">
      <formula>OR($G$41=$N$41,$G$41=$O$41)</formula>
    </cfRule>
  </conditionalFormatting>
  <conditionalFormatting sqref="G48:L48">
    <cfRule type="expression" dxfId="93" priority="7">
      <formula>$G$36=$N$36</formula>
    </cfRule>
  </conditionalFormatting>
  <dataValidations count="22">
    <dataValidation type="list" allowBlank="1" showInputMessage="1" showErrorMessage="1" sqref="G36" xr:uid="{F508309F-79F6-443B-A7D7-A07671FC7F24}">
      <formula1>$N$36:$O$36</formula1>
    </dataValidation>
    <dataValidation type="list" allowBlank="1" showInputMessage="1" showErrorMessage="1" sqref="G27" xr:uid="{E0C2C5C8-A627-4041-9D45-4B7EE89F49BC}">
      <formula1>$N$27:$Q$27</formula1>
    </dataValidation>
    <dataValidation type="list" allowBlank="1" showInputMessage="1" showErrorMessage="1" sqref="G32" xr:uid="{56D7E067-A45E-429B-A8D5-EC97D9E3F2E8}">
      <formula1>$N$32:$P$32</formula1>
    </dataValidation>
    <dataValidation type="list" allowBlank="1" showInputMessage="1" showErrorMessage="1" sqref="G41" xr:uid="{2AA793E5-436E-44C0-ADCD-BF1B773007ED}">
      <formula1>$N$41:$P$41</formula1>
    </dataValidation>
    <dataValidation type="list" allowBlank="1" showInputMessage="1" showErrorMessage="1" sqref="G30:L30" xr:uid="{E7EDE417-0C0E-408F-B397-9978C085DFB2}">
      <formula1>$N$30:$O$30</formula1>
    </dataValidation>
    <dataValidation type="list" allowBlank="1" showInputMessage="1" showErrorMessage="1" sqref="G29:L29" xr:uid="{C4680A3E-94A5-4009-8EB1-3E9ACA5169C8}">
      <formula1>$N$29:$P$29</formula1>
    </dataValidation>
    <dataValidation type="list" allowBlank="1" showInputMessage="1" showErrorMessage="1" sqref="G19:L19" xr:uid="{60590208-4715-4C9C-B108-A7ABC0A8D9B3}">
      <formula1>$N$19:$Q$19</formula1>
    </dataValidation>
    <dataValidation type="list" allowBlank="1" showInputMessage="1" showErrorMessage="1" sqref="G18:L18" xr:uid="{089C18F9-EBE6-45F6-A0BA-504ACF77C264}">
      <formula1>$N$18:$Q$18</formula1>
    </dataValidation>
    <dataValidation type="list" allowBlank="1" showInputMessage="1" showErrorMessage="1" sqref="G17:L17" xr:uid="{F0795E56-C46B-4A71-A071-90D97F610838}">
      <formula1>$N$17:$Q$17</formula1>
    </dataValidation>
    <dataValidation type="list" allowBlank="1" showInputMessage="1" showErrorMessage="1" sqref="G20:L20" xr:uid="{B6276F81-0B54-426A-99BA-FB1C0065751A}">
      <formula1>$N$20:$Q$20</formula1>
    </dataValidation>
    <dataValidation type="list" allowBlank="1" showInputMessage="1" showErrorMessage="1" sqref="G21:L21" xr:uid="{DCF85D52-2088-49A8-B4B9-38B8F874F959}">
      <formula1>$N$21:$Q$21</formula1>
    </dataValidation>
    <dataValidation type="list" allowBlank="1" showInputMessage="1" showErrorMessage="1" sqref="G22:L22" xr:uid="{3DA65768-75C6-46F0-9C12-FCF38F304C5A}">
      <formula1>$N$22:$Q$22</formula1>
    </dataValidation>
    <dataValidation type="list" allowBlank="1" showInputMessage="1" showErrorMessage="1" sqref="G34" xr:uid="{7B3C4958-69DB-4E14-9425-A4CF87287B9C}">
      <formula1>$N$34:$O$34</formula1>
    </dataValidation>
    <dataValidation type="list" allowBlank="1" showInputMessage="1" showErrorMessage="1" sqref="G14" xr:uid="{0D47C3C3-C5D5-4DD1-9665-A16C1A7809E2}">
      <formula1>$N$14:$O$14</formula1>
    </dataValidation>
    <dataValidation type="list" allowBlank="1" showInputMessage="1" showErrorMessage="1" sqref="G12" xr:uid="{E67049B0-0C9F-46DE-A7D2-09C74D23A370}">
      <formula1>$N$12:$P$12</formula1>
    </dataValidation>
    <dataValidation type="whole" allowBlank="1" showInputMessage="1" showErrorMessage="1" sqref="G38:H38 G46:H46" xr:uid="{CF7F9FF4-A36C-4714-B885-7D9FAC2DFB03}">
      <formula1>0</formula1>
      <formula2>9999</formula2>
    </dataValidation>
    <dataValidation type="list" allowBlank="1" showInputMessage="1" showErrorMessage="1" sqref="G37" xr:uid="{471915A2-4651-4DB6-B5F7-CB8C286A1E09}">
      <formula1>$N$37:$P$37</formula1>
    </dataValidation>
    <dataValidation type="list" allowBlank="1" showInputMessage="1" showErrorMessage="1" sqref="G39" xr:uid="{6414D8F7-BB60-45D2-B08A-DCA7ED94C897}">
      <formula1>$N$39:$P$39</formula1>
    </dataValidation>
    <dataValidation type="list" allowBlank="1" showInputMessage="1" showErrorMessage="1" sqref="G7:L7" xr:uid="{FF095FAB-3350-48E9-A4E2-BDBD73330765}">
      <formula1>$N$7:$Q$7</formula1>
    </dataValidation>
    <dataValidation type="list" allowBlank="1" showInputMessage="1" showErrorMessage="1" sqref="G45:L45" xr:uid="{1894AE88-BC45-41F2-B299-1E77B6024516}">
      <formula1>"適合,不適合"</formula1>
    </dataValidation>
    <dataValidation type="list" allowBlank="1" showInputMessage="1" showErrorMessage="1" sqref="G9:L9" xr:uid="{47D4B110-4CF1-4697-A2FB-8B8581143D20}">
      <formula1>$N$9:$R$9</formula1>
    </dataValidation>
    <dataValidation type="list" allowBlank="1" showInputMessage="1" showErrorMessage="1" sqref="G16:L16" xr:uid="{C82871B4-3B51-4657-A431-97B60C4F247D}">
      <formula1>$N$16:$Q$16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49336-0A68-44AB-B216-BF322CC3BB74}">
  <sheetPr codeName="Sheet3">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3</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Us2OwVJuowM6qq4ZOog6LYoRWJ7A7dmuvbT3p06wkQMELUW2seyhs5RhFSQiJXOQaRckVVsay+9NvSlBmraBrA==" saltValue="7V9C4c5qolDJ5dMI7OhRqA=="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G1:L1"/>
    <mergeCell ref="G2:L2"/>
    <mergeCell ref="A3:L3"/>
    <mergeCell ref="M3:X3"/>
    <mergeCell ref="A5:C5"/>
    <mergeCell ref="F5:L5"/>
    <mergeCell ref="A7:D7"/>
    <mergeCell ref="E7:F7"/>
    <mergeCell ref="G7:L7"/>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20:L20"/>
    <mergeCell ref="E21:F21"/>
    <mergeCell ref="G21:L21"/>
    <mergeCell ref="E16:F16"/>
    <mergeCell ref="G16:L16"/>
    <mergeCell ref="E17:F17"/>
    <mergeCell ref="G17:L17"/>
    <mergeCell ref="E18:F18"/>
    <mergeCell ref="G18:L18"/>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B48:C48"/>
    <mergeCell ref="E48:F48"/>
    <mergeCell ref="G48:L48"/>
    <mergeCell ref="C49:L49"/>
    <mergeCell ref="C50:L50"/>
    <mergeCell ref="E45:F45"/>
    <mergeCell ref="G45:L45"/>
    <mergeCell ref="C46:C47"/>
    <mergeCell ref="E46:F46"/>
    <mergeCell ref="G46:H46"/>
    <mergeCell ref="I46:L46"/>
    <mergeCell ref="E47:F47"/>
    <mergeCell ref="G47:L47"/>
  </mergeCells>
  <phoneticPr fontId="1"/>
  <conditionalFormatting sqref="G14 G15:L15">
    <cfRule type="expression" dxfId="92" priority="3">
      <formula>AND($G$12=$P$12)</formula>
    </cfRule>
  </conditionalFormatting>
  <conditionalFormatting sqref="G34 G35:L35">
    <cfRule type="expression" dxfId="91" priority="6">
      <formula>$G$32=$P$32</formula>
    </cfRule>
  </conditionalFormatting>
  <conditionalFormatting sqref="G38:I38 G39 G40:L40 G41 G42:L42 G43:G45">
    <cfRule type="expression" dxfId="90" priority="8">
      <formula>$G$37=$O$37</formula>
    </cfRule>
  </conditionalFormatting>
  <conditionalFormatting sqref="G46:I46 G47:L47">
    <cfRule type="expression" dxfId="89" priority="9">
      <formula>$G$37=$N$37</formula>
    </cfRule>
  </conditionalFormatting>
  <conditionalFormatting sqref="G16:L22">
    <cfRule type="expression" dxfId="88" priority="1">
      <formula>OR($G$7=$O$7,$G$7=$P$7,$G$7=$Q$7)</formula>
    </cfRule>
  </conditionalFormatting>
  <conditionalFormatting sqref="G28:L28">
    <cfRule type="expression" dxfId="87" priority="4">
      <formula>OR($G$27=$N$27,$G$27=$O$27,$G$27=$P$27)</formula>
    </cfRule>
  </conditionalFormatting>
  <conditionalFormatting sqref="G29:L31">
    <cfRule type="expression" dxfId="86" priority="2">
      <formula>$G$7=$N$7</formula>
    </cfRule>
  </conditionalFormatting>
  <conditionalFormatting sqref="G31:L31">
    <cfRule type="expression" dxfId="85" priority="5">
      <formula>$G$30=$N$30</formula>
    </cfRule>
  </conditionalFormatting>
  <conditionalFormatting sqref="G40:L40">
    <cfRule type="expression" dxfId="84" priority="10">
      <formula>OR($G$39=$N$39,$G$39=$O$39)</formula>
    </cfRule>
  </conditionalFormatting>
  <conditionalFormatting sqref="G42:L42">
    <cfRule type="expression" dxfId="83" priority="11">
      <formula>OR($G$41=$N$41,$G$41=$O$41)</formula>
    </cfRule>
  </conditionalFormatting>
  <conditionalFormatting sqref="G48:L48">
    <cfRule type="expression" dxfId="82" priority="7">
      <formula>$G$36=$N$36</formula>
    </cfRule>
  </conditionalFormatting>
  <dataValidations count="22">
    <dataValidation type="list" allowBlank="1" showInputMessage="1" showErrorMessage="1" sqref="G36" xr:uid="{2078E157-391E-4FA0-906C-B5C8B5C6C0DA}">
      <formula1>$N$36:$O$36</formula1>
    </dataValidation>
    <dataValidation type="list" allowBlank="1" showInputMessage="1" showErrorMessage="1" sqref="G27" xr:uid="{63235362-9056-4730-94EB-2A15C01A95D5}">
      <formula1>$N$27:$Q$27</formula1>
    </dataValidation>
    <dataValidation type="list" allowBlank="1" showInputMessage="1" showErrorMessage="1" sqref="G32" xr:uid="{A7A066F4-DD22-4298-8228-40CE517E131E}">
      <formula1>$N$32:$P$32</formula1>
    </dataValidation>
    <dataValidation type="list" allowBlank="1" showInputMessage="1" showErrorMessage="1" sqref="G41" xr:uid="{716C7DD2-3F2C-46D9-B945-B0EC61F69083}">
      <formula1>$N$41:$P$41</formula1>
    </dataValidation>
    <dataValidation type="list" allowBlank="1" showInputMessage="1" showErrorMessage="1" sqref="G30:L30" xr:uid="{196F50A3-A3CC-4FFE-9A7D-EA3E93FAD720}">
      <formula1>$N$30:$O$30</formula1>
    </dataValidation>
    <dataValidation type="list" allowBlank="1" showInputMessage="1" showErrorMessage="1" sqref="G29:L29" xr:uid="{21EE34BC-9A93-479C-BEBA-D99CDCE8C565}">
      <formula1>$N$29:$P$29</formula1>
    </dataValidation>
    <dataValidation type="list" allowBlank="1" showInputMessage="1" showErrorMessage="1" sqref="G19:L19" xr:uid="{883CF0EA-A67B-48F6-B199-3724D7A6F5EF}">
      <formula1>$N$19:$Q$19</formula1>
    </dataValidation>
    <dataValidation type="list" allowBlank="1" showInputMessage="1" showErrorMessage="1" sqref="G18:L18" xr:uid="{38AF0BED-3AE6-407D-8A2E-9498C6595C51}">
      <formula1>$N$18:$Q$18</formula1>
    </dataValidation>
    <dataValidation type="list" allowBlank="1" showInputMessage="1" showErrorMessage="1" sqref="G17:L17" xr:uid="{5CF06F4D-0960-4293-9E1D-C04404089EDF}">
      <formula1>$N$17:$Q$17</formula1>
    </dataValidation>
    <dataValidation type="list" allowBlank="1" showInputMessage="1" showErrorMessage="1" sqref="G20:L20" xr:uid="{7ED1B1AB-17DC-4F76-A924-3AC4A764972B}">
      <formula1>$N$20:$Q$20</formula1>
    </dataValidation>
    <dataValidation type="list" allowBlank="1" showInputMessage="1" showErrorMessage="1" sqref="G21:L21" xr:uid="{AED736CC-9CA9-45A3-A34A-040DD4ACD091}">
      <formula1>$N$21:$Q$21</formula1>
    </dataValidation>
    <dataValidation type="list" allowBlank="1" showInputMessage="1" showErrorMessage="1" sqref="G22:L22" xr:uid="{9E0201E2-1FCD-47F3-97FF-04C3EFA8D42A}">
      <formula1>$N$22:$Q$22</formula1>
    </dataValidation>
    <dataValidation type="list" allowBlank="1" showInputMessage="1" showErrorMessage="1" sqref="G34" xr:uid="{7948722C-2A5B-49AC-99C6-32C62C953723}">
      <formula1>$N$34:$O$34</formula1>
    </dataValidation>
    <dataValidation type="list" allowBlank="1" showInputMessage="1" showErrorMessage="1" sqref="G14" xr:uid="{4E0A9076-F876-4722-9FE2-D1FC05C34541}">
      <formula1>$N$14:$O$14</formula1>
    </dataValidation>
    <dataValidation type="list" allowBlank="1" showInputMessage="1" showErrorMessage="1" sqref="G12" xr:uid="{113B358A-A790-44F3-9B9F-D2EE86741347}">
      <formula1>$N$12:$P$12</formula1>
    </dataValidation>
    <dataValidation type="whole" allowBlank="1" showInputMessage="1" showErrorMessage="1" sqref="G38:H38 G46:H46" xr:uid="{87731036-7EE5-4280-82C6-A40F653618D8}">
      <formula1>0</formula1>
      <formula2>9999</formula2>
    </dataValidation>
    <dataValidation type="list" allowBlank="1" showInputMessage="1" showErrorMessage="1" sqref="G37" xr:uid="{E865A67C-F407-40A5-A8B7-457B377B2779}">
      <formula1>$N$37:$P$37</formula1>
    </dataValidation>
    <dataValidation type="list" allowBlank="1" showInputMessage="1" showErrorMessage="1" sqref="G39" xr:uid="{E259A03B-CE2F-4552-A698-18DAC8A047F6}">
      <formula1>$N$39:$P$39</formula1>
    </dataValidation>
    <dataValidation type="list" allowBlank="1" showInputMessage="1" showErrorMessage="1" sqref="G7:L7" xr:uid="{3806CA00-B59C-417C-956A-14D30D5DC6CA}">
      <formula1>$N$7:$Q$7</formula1>
    </dataValidation>
    <dataValidation type="list" allowBlank="1" showInputMessage="1" showErrorMessage="1" sqref="G45:L45" xr:uid="{F2A6A6B3-1E17-4C61-8B73-0FA8436E4734}">
      <formula1>"適合,不適合"</formula1>
    </dataValidation>
    <dataValidation type="list" allowBlank="1" showInputMessage="1" showErrorMessage="1" sqref="G9:L9" xr:uid="{A7BD1F19-F265-4304-81B5-33727656D69D}">
      <formula1>$N$9:$R$9</formula1>
    </dataValidation>
    <dataValidation type="list" allowBlank="1" showInputMessage="1" showErrorMessage="1" sqref="G16:L16" xr:uid="{36163924-4A9F-4CD7-BA6E-7C344665F430}">
      <formula1>$N$16:$Q$16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D7744-A1A8-4CF2-8A61-4A06EC9FA34D}">
  <sheetPr codeName="Sheet4">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4</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zz1sGLfMNqNkfp0pwsm3cZmiq/O5C8pAgBGuT9+MGSIJTdgkYFGVMDftntPuMpUyp385th3eyYOze8C0LK+h6g==" saltValue="bBfgr5v/5O273fOkrqIOIQ=="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G1:L1"/>
    <mergeCell ref="G2:L2"/>
    <mergeCell ref="A3:L3"/>
    <mergeCell ref="M3:X3"/>
    <mergeCell ref="A5:C5"/>
    <mergeCell ref="F5:L5"/>
    <mergeCell ref="A7:D7"/>
    <mergeCell ref="E7:F7"/>
    <mergeCell ref="G7:L7"/>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20:L20"/>
    <mergeCell ref="E21:F21"/>
    <mergeCell ref="G21:L21"/>
    <mergeCell ref="E16:F16"/>
    <mergeCell ref="G16:L16"/>
    <mergeCell ref="E17:F17"/>
    <mergeCell ref="G17:L17"/>
    <mergeCell ref="E18:F18"/>
    <mergeCell ref="G18:L18"/>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B48:C48"/>
    <mergeCell ref="E48:F48"/>
    <mergeCell ref="G48:L48"/>
    <mergeCell ref="C49:L49"/>
    <mergeCell ref="C50:L50"/>
    <mergeCell ref="E45:F45"/>
    <mergeCell ref="G45:L45"/>
    <mergeCell ref="C46:C47"/>
    <mergeCell ref="E46:F46"/>
    <mergeCell ref="G46:H46"/>
    <mergeCell ref="I46:L46"/>
    <mergeCell ref="E47:F47"/>
    <mergeCell ref="G47:L47"/>
  </mergeCells>
  <phoneticPr fontId="1"/>
  <conditionalFormatting sqref="G14 G15:L15">
    <cfRule type="expression" dxfId="81" priority="3">
      <formula>AND($G$12=$P$12)</formula>
    </cfRule>
  </conditionalFormatting>
  <conditionalFormatting sqref="G34 G35:L35">
    <cfRule type="expression" dxfId="80" priority="6">
      <formula>$G$32=$P$32</formula>
    </cfRule>
  </conditionalFormatting>
  <conditionalFormatting sqref="G38:I38 G39 G40:L40 G41 G42:L42 G43:G45">
    <cfRule type="expression" dxfId="79" priority="8">
      <formula>$G$37=$O$37</formula>
    </cfRule>
  </conditionalFormatting>
  <conditionalFormatting sqref="G46:I46 G47:L47">
    <cfRule type="expression" dxfId="78" priority="9">
      <formula>$G$37=$N$37</formula>
    </cfRule>
  </conditionalFormatting>
  <conditionalFormatting sqref="G16:L22">
    <cfRule type="expression" dxfId="77" priority="1">
      <formula>OR($G$7=$O$7,$G$7=$P$7,$G$7=$Q$7)</formula>
    </cfRule>
  </conditionalFormatting>
  <conditionalFormatting sqref="G28:L28">
    <cfRule type="expression" dxfId="76" priority="4">
      <formula>OR($G$27=$N$27,$G$27=$O$27,$G$27=$P$27)</formula>
    </cfRule>
  </conditionalFormatting>
  <conditionalFormatting sqref="G29:L31">
    <cfRule type="expression" dxfId="75" priority="2">
      <formula>$G$7=$N$7</formula>
    </cfRule>
  </conditionalFormatting>
  <conditionalFormatting sqref="G31:L31">
    <cfRule type="expression" dxfId="74" priority="5">
      <formula>$G$30=$N$30</formula>
    </cfRule>
  </conditionalFormatting>
  <conditionalFormatting sqref="G40:L40">
    <cfRule type="expression" dxfId="73" priority="10">
      <formula>OR($G$39=$N$39,$G$39=$O$39)</formula>
    </cfRule>
  </conditionalFormatting>
  <conditionalFormatting sqref="G42:L42">
    <cfRule type="expression" dxfId="72" priority="11">
      <formula>OR($G$41=$N$41,$G$41=$O$41)</formula>
    </cfRule>
  </conditionalFormatting>
  <conditionalFormatting sqref="G48:L48">
    <cfRule type="expression" dxfId="71" priority="7">
      <formula>$G$36=$N$36</formula>
    </cfRule>
  </conditionalFormatting>
  <dataValidations count="22">
    <dataValidation type="list" allowBlank="1" showInputMessage="1" showErrorMessage="1" sqref="G16:L16" xr:uid="{2FFD84D7-F096-4F2F-B06E-CD459D38B76C}">
      <formula1>$N$16:$Q$16</formula1>
    </dataValidation>
    <dataValidation type="list" allowBlank="1" showInputMessage="1" showErrorMessage="1" sqref="G9:L9" xr:uid="{2640C61F-94F3-40B5-B29E-F09D8786EAE5}">
      <formula1>$N$9:$R$9</formula1>
    </dataValidation>
    <dataValidation type="list" allowBlank="1" showInputMessage="1" showErrorMessage="1" sqref="G45:L45" xr:uid="{235B7EAB-6AA7-46F8-9B28-711D911AAE06}">
      <formula1>"適合,不適合"</formula1>
    </dataValidation>
    <dataValidation type="list" allowBlank="1" showInputMessage="1" showErrorMessage="1" sqref="G7:L7" xr:uid="{B97E6EEE-4F80-4D28-AF50-99892129614A}">
      <formula1>$N$7:$Q$7</formula1>
    </dataValidation>
    <dataValidation type="list" allowBlank="1" showInputMessage="1" showErrorMessage="1" sqref="G39" xr:uid="{21EC4495-869B-47BA-9E9F-CA04EEE3C4C7}">
      <formula1>$N$39:$P$39</formula1>
    </dataValidation>
    <dataValidation type="list" allowBlank="1" showInputMessage="1" showErrorMessage="1" sqref="G37" xr:uid="{F6DB3596-3436-488E-9387-C64FDE231FA3}">
      <formula1>$N$37:$P$37</formula1>
    </dataValidation>
    <dataValidation type="whole" allowBlank="1" showInputMessage="1" showErrorMessage="1" sqref="G38:H38 G46:H46" xr:uid="{306D830E-2BE0-49EF-ACE3-8F77EA03800D}">
      <formula1>0</formula1>
      <formula2>9999</formula2>
    </dataValidation>
    <dataValidation type="list" allowBlank="1" showInputMessage="1" showErrorMessage="1" sqref="G12" xr:uid="{B25AE3AB-669F-4CE9-9387-3D5EBB448156}">
      <formula1>$N$12:$P$12</formula1>
    </dataValidation>
    <dataValidation type="list" allowBlank="1" showInputMessage="1" showErrorMessage="1" sqref="G14" xr:uid="{3C92AC36-F5B7-45FB-A39D-377A25E81FA9}">
      <formula1>$N$14:$O$14</formula1>
    </dataValidation>
    <dataValidation type="list" allowBlank="1" showInputMessage="1" showErrorMessage="1" sqref="G34" xr:uid="{E4B13CC7-61D6-47EA-A304-A9C7EAFD7D0F}">
      <formula1>$N$34:$O$34</formula1>
    </dataValidation>
    <dataValidation type="list" allowBlank="1" showInputMessage="1" showErrorMessage="1" sqref="G22:L22" xr:uid="{82957FA2-2190-49F1-BE9F-96B9BAAB930D}">
      <formula1>$N$22:$Q$22</formula1>
    </dataValidation>
    <dataValidation type="list" allowBlank="1" showInputMessage="1" showErrorMessage="1" sqref="G21:L21" xr:uid="{CC53944A-70A6-430D-A0C4-B797F4086FAA}">
      <formula1>$N$21:$Q$21</formula1>
    </dataValidation>
    <dataValidation type="list" allowBlank="1" showInputMessage="1" showErrorMessage="1" sqref="G20:L20" xr:uid="{4C24839F-4358-4A5F-A7D3-1F16C6F0B551}">
      <formula1>$N$20:$Q$20</formula1>
    </dataValidation>
    <dataValidation type="list" allowBlank="1" showInputMessage="1" showErrorMessage="1" sqref="G17:L17" xr:uid="{26A95D3B-6C46-4AA3-B525-A0B6F9EF2E18}">
      <formula1>$N$17:$Q$17</formula1>
    </dataValidation>
    <dataValidation type="list" allowBlank="1" showInputMessage="1" showErrorMessage="1" sqref="G18:L18" xr:uid="{6F2ECC2C-E1B5-42B0-8C3F-EDDD22ECD0CE}">
      <formula1>$N$18:$Q$18</formula1>
    </dataValidation>
    <dataValidation type="list" allowBlank="1" showInputMessage="1" showErrorMessage="1" sqref="G19:L19" xr:uid="{C3D434A1-FD3A-4B8D-AC90-4FE92B769F61}">
      <formula1>$N$19:$Q$19</formula1>
    </dataValidation>
    <dataValidation type="list" allowBlank="1" showInputMessage="1" showErrorMessage="1" sqref="G29:L29" xr:uid="{CE17E484-80EA-428B-B933-CE1627E6CB6C}">
      <formula1>$N$29:$P$29</formula1>
    </dataValidation>
    <dataValidation type="list" allowBlank="1" showInputMessage="1" showErrorMessage="1" sqref="G30:L30" xr:uid="{9512FDB2-0B28-4CB7-AB14-0C92A3935FA5}">
      <formula1>$N$30:$O$30</formula1>
    </dataValidation>
    <dataValidation type="list" allowBlank="1" showInputMessage="1" showErrorMessage="1" sqref="G41" xr:uid="{D1369534-FAAF-46ED-84C7-8DB7FF8B4E47}">
      <formula1>$N$41:$P$41</formula1>
    </dataValidation>
    <dataValidation type="list" allowBlank="1" showInputMessage="1" showErrorMessage="1" sqref="G32" xr:uid="{E2AE1AF0-3912-43AA-9262-0585D2133FB0}">
      <formula1>$N$32:$P$32</formula1>
    </dataValidation>
    <dataValidation type="list" allowBlank="1" showInputMessage="1" showErrorMessage="1" sqref="G27" xr:uid="{3C85291D-8F93-4746-8FE3-9C7D8ADF475D}">
      <formula1>$N$27:$Q$27</formula1>
    </dataValidation>
    <dataValidation type="list" allowBlank="1" showInputMessage="1" showErrorMessage="1" sqref="G36" xr:uid="{9DAD51CF-2FDA-4B16-A9D1-923A1702C0D0}">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AB68E-A12E-4683-AD19-FD8FFADABE0D}">
  <sheetPr codeName="Sheet5">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5</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dqZPhpMku1xrvO65HIUNwVzI/DbyhIFD2lORtqGLJkxN76qDFSdipwqmgNARYm6BAqk/4IaVBTlJsWzkrpquTg==" saltValue="9+4gjl9aTjgJH9gw0BceTQ=="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G1:L1"/>
    <mergeCell ref="G2:L2"/>
    <mergeCell ref="A3:L3"/>
    <mergeCell ref="M3:X3"/>
    <mergeCell ref="A5:C5"/>
    <mergeCell ref="F5:L5"/>
    <mergeCell ref="A7:D7"/>
    <mergeCell ref="E7:F7"/>
    <mergeCell ref="G7:L7"/>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20:L20"/>
    <mergeCell ref="E21:F21"/>
    <mergeCell ref="G21:L21"/>
    <mergeCell ref="E16:F16"/>
    <mergeCell ref="G16:L16"/>
    <mergeCell ref="E17:F17"/>
    <mergeCell ref="G17:L17"/>
    <mergeCell ref="E18:F18"/>
    <mergeCell ref="G18:L18"/>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B48:C48"/>
    <mergeCell ref="E48:F48"/>
    <mergeCell ref="G48:L48"/>
    <mergeCell ref="C49:L49"/>
    <mergeCell ref="C50:L50"/>
    <mergeCell ref="E45:F45"/>
    <mergeCell ref="G45:L45"/>
    <mergeCell ref="C46:C47"/>
    <mergeCell ref="E46:F46"/>
    <mergeCell ref="G46:H46"/>
    <mergeCell ref="I46:L46"/>
    <mergeCell ref="E47:F47"/>
    <mergeCell ref="G47:L47"/>
  </mergeCells>
  <phoneticPr fontId="1"/>
  <conditionalFormatting sqref="G14 G15:L15">
    <cfRule type="expression" dxfId="70" priority="3">
      <formula>AND($G$12=$P$12)</formula>
    </cfRule>
  </conditionalFormatting>
  <conditionalFormatting sqref="G34 G35:L35">
    <cfRule type="expression" dxfId="69" priority="6">
      <formula>$G$32=$P$32</formula>
    </cfRule>
  </conditionalFormatting>
  <conditionalFormatting sqref="G38:I38 G39 G40:L40 G41 G42:L42 G43:G45">
    <cfRule type="expression" dxfId="68" priority="8">
      <formula>$G$37=$O$37</formula>
    </cfRule>
  </conditionalFormatting>
  <conditionalFormatting sqref="G46:I46 G47:L47">
    <cfRule type="expression" dxfId="67" priority="9">
      <formula>$G$37=$N$37</formula>
    </cfRule>
  </conditionalFormatting>
  <conditionalFormatting sqref="G16:L22">
    <cfRule type="expression" dxfId="66" priority="1">
      <formula>OR($G$7=$O$7,$G$7=$P$7,$G$7=$Q$7)</formula>
    </cfRule>
  </conditionalFormatting>
  <conditionalFormatting sqref="G28:L28">
    <cfRule type="expression" dxfId="65" priority="4">
      <formula>OR($G$27=$N$27,$G$27=$O$27,$G$27=$P$27)</formula>
    </cfRule>
  </conditionalFormatting>
  <conditionalFormatting sqref="G29:L31">
    <cfRule type="expression" dxfId="64" priority="2">
      <formula>$G$7=$N$7</formula>
    </cfRule>
  </conditionalFormatting>
  <conditionalFormatting sqref="G31:L31">
    <cfRule type="expression" dxfId="63" priority="5">
      <formula>$G$30=$N$30</formula>
    </cfRule>
  </conditionalFormatting>
  <conditionalFormatting sqref="G40:L40">
    <cfRule type="expression" dxfId="62" priority="10">
      <formula>OR($G$39=$N$39,$G$39=$O$39)</formula>
    </cfRule>
  </conditionalFormatting>
  <conditionalFormatting sqref="G42:L42">
    <cfRule type="expression" dxfId="61" priority="11">
      <formula>OR($G$41=$N$41,$G$41=$O$41)</formula>
    </cfRule>
  </conditionalFormatting>
  <conditionalFormatting sqref="G48:L48">
    <cfRule type="expression" dxfId="60" priority="7">
      <formula>$G$36=$N$36</formula>
    </cfRule>
  </conditionalFormatting>
  <dataValidations count="22">
    <dataValidation type="list" allowBlank="1" showInputMessage="1" showErrorMessage="1" sqref="G16:L16" xr:uid="{4CCF1218-2B11-4CBE-9AB5-9F3D5324B505}">
      <formula1>$N$16:$Q$16</formula1>
    </dataValidation>
    <dataValidation type="list" allowBlank="1" showInputMessage="1" showErrorMessage="1" sqref="G9:L9" xr:uid="{8703BC12-4E16-41E8-B69E-411BE6ACAEBA}">
      <formula1>$N$9:$R$9</formula1>
    </dataValidation>
    <dataValidation type="list" allowBlank="1" showInputMessage="1" showErrorMessage="1" sqref="G45:L45" xr:uid="{329D2815-0CD6-42E8-ADC4-D9A6AC82D2EB}">
      <formula1>"適合,不適合"</formula1>
    </dataValidation>
    <dataValidation type="list" allowBlank="1" showInputMessage="1" showErrorMessage="1" sqref="G7:L7" xr:uid="{3DC81C21-50BC-40B0-97B6-079DBF45944B}">
      <formula1>$N$7:$Q$7</formula1>
    </dataValidation>
    <dataValidation type="list" allowBlank="1" showInputMessage="1" showErrorMessage="1" sqref="G39" xr:uid="{C5853912-D2D8-400D-A935-1ADDD4670BA0}">
      <formula1>$N$39:$P$39</formula1>
    </dataValidation>
    <dataValidation type="list" allowBlank="1" showInputMessage="1" showErrorMessage="1" sqref="G37" xr:uid="{EC320DE3-C1F7-48B1-A56F-C0B0049CC483}">
      <formula1>$N$37:$P$37</formula1>
    </dataValidation>
    <dataValidation type="whole" allowBlank="1" showInputMessage="1" showErrorMessage="1" sqref="G38:H38 G46:H46" xr:uid="{DA6CC332-8D8B-46C2-9CDE-8D33AF6500E7}">
      <formula1>0</formula1>
      <formula2>9999</formula2>
    </dataValidation>
    <dataValidation type="list" allowBlank="1" showInputMessage="1" showErrorMessage="1" sqref="G12" xr:uid="{AADE15FB-BB20-4CA9-8647-D044ECD2C9C8}">
      <formula1>$N$12:$P$12</formula1>
    </dataValidation>
    <dataValidation type="list" allowBlank="1" showInputMessage="1" showErrorMessage="1" sqref="G14" xr:uid="{FDAB9112-F390-4CDE-B6A3-B60518AA7D00}">
      <formula1>$N$14:$O$14</formula1>
    </dataValidation>
    <dataValidation type="list" allowBlank="1" showInputMessage="1" showErrorMessage="1" sqref="G34" xr:uid="{7200B7B4-1022-4F9F-9DDA-40A10D5791CC}">
      <formula1>$N$34:$O$34</formula1>
    </dataValidation>
    <dataValidation type="list" allowBlank="1" showInputMessage="1" showErrorMessage="1" sqref="G22:L22" xr:uid="{45B2A147-9C99-4A9C-9037-BE79277AEDEC}">
      <formula1>$N$22:$Q$22</formula1>
    </dataValidation>
    <dataValidation type="list" allowBlank="1" showInputMessage="1" showErrorMessage="1" sqref="G21:L21" xr:uid="{DAEE7DF4-655E-49BF-BCEB-DB9595701EF1}">
      <formula1>$N$21:$Q$21</formula1>
    </dataValidation>
    <dataValidation type="list" allowBlank="1" showInputMessage="1" showErrorMessage="1" sqref="G20:L20" xr:uid="{467D7D13-D59A-443B-8C42-AD80DD953EA1}">
      <formula1>$N$20:$Q$20</formula1>
    </dataValidation>
    <dataValidation type="list" allowBlank="1" showInputMessage="1" showErrorMessage="1" sqref="G17:L17" xr:uid="{A9FF9DE3-9B81-4F78-A4C8-BF4C2665F846}">
      <formula1>$N$17:$Q$17</formula1>
    </dataValidation>
    <dataValidation type="list" allowBlank="1" showInputMessage="1" showErrorMessage="1" sqref="G18:L18" xr:uid="{75C09AC6-B59F-4F29-8CE9-2F4C72915A2B}">
      <formula1>$N$18:$Q$18</formula1>
    </dataValidation>
    <dataValidation type="list" allowBlank="1" showInputMessage="1" showErrorMessage="1" sqref="G19:L19" xr:uid="{87F38F32-971D-4905-B829-4C5AE9999877}">
      <formula1>$N$19:$Q$19</formula1>
    </dataValidation>
    <dataValidation type="list" allowBlank="1" showInputMessage="1" showErrorMessage="1" sqref="G29:L29" xr:uid="{2CE213ED-6DB3-4848-9862-D41F1AC52464}">
      <formula1>$N$29:$P$29</formula1>
    </dataValidation>
    <dataValidation type="list" allowBlank="1" showInputMessage="1" showErrorMessage="1" sqref="G30:L30" xr:uid="{D9C71A33-31B1-460A-BFC2-E34A94ACD2FE}">
      <formula1>$N$30:$O$30</formula1>
    </dataValidation>
    <dataValidation type="list" allowBlank="1" showInputMessage="1" showErrorMessage="1" sqref="G41" xr:uid="{39505D63-CA7B-4D7B-B0C0-EFDD490119AE}">
      <formula1>$N$41:$P$41</formula1>
    </dataValidation>
    <dataValidation type="list" allowBlank="1" showInputMessage="1" showErrorMessage="1" sqref="G32" xr:uid="{2AE09AF4-2AB3-4152-BC64-4BEF111A4DC7}">
      <formula1>$N$32:$P$32</formula1>
    </dataValidation>
    <dataValidation type="list" allowBlank="1" showInputMessage="1" showErrorMessage="1" sqref="G27" xr:uid="{3571862A-CCF6-4019-BF07-7A26F0F7AEA2}">
      <formula1>$N$27:$Q$27</formula1>
    </dataValidation>
    <dataValidation type="list" allowBlank="1" showInputMessage="1" showErrorMessage="1" sqref="G36" xr:uid="{EAD3C0A5-66B6-4CC1-87E1-C71031C8C27C}">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B1C8B-BDB0-4B75-BA5C-B31A9E5927DF}">
  <sheetPr codeName="Sheet6">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6</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RZyljqsvR5WWTGuYcIE//1puea6oPIpiiR54ZBiAvlKeOU///mwOyy5N8gZOqBoixUWQGnmfUS4Y4QaMFcMRJg==" saltValue="ZJL2Ccj4cP/qdIdKIuNdTQ=="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G1:L1"/>
    <mergeCell ref="G2:L2"/>
    <mergeCell ref="A3:L3"/>
    <mergeCell ref="M3:X3"/>
    <mergeCell ref="A5:C5"/>
    <mergeCell ref="F5:L5"/>
    <mergeCell ref="A7:D7"/>
    <mergeCell ref="E7:F7"/>
    <mergeCell ref="G7:L7"/>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20:L20"/>
    <mergeCell ref="E21:F21"/>
    <mergeCell ref="G21:L21"/>
    <mergeCell ref="E16:F16"/>
    <mergeCell ref="G16:L16"/>
    <mergeCell ref="E17:F17"/>
    <mergeCell ref="G17:L17"/>
    <mergeCell ref="E18:F18"/>
    <mergeCell ref="G18:L18"/>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B48:C48"/>
    <mergeCell ref="E48:F48"/>
    <mergeCell ref="G48:L48"/>
    <mergeCell ref="C49:L49"/>
    <mergeCell ref="C50:L50"/>
    <mergeCell ref="E45:F45"/>
    <mergeCell ref="G45:L45"/>
    <mergeCell ref="C46:C47"/>
    <mergeCell ref="E46:F46"/>
    <mergeCell ref="G46:H46"/>
    <mergeCell ref="I46:L46"/>
    <mergeCell ref="E47:F47"/>
    <mergeCell ref="G47:L47"/>
  </mergeCells>
  <phoneticPr fontId="1"/>
  <conditionalFormatting sqref="G14 G15:L15">
    <cfRule type="expression" dxfId="59" priority="3">
      <formula>AND($G$12=$P$12)</formula>
    </cfRule>
  </conditionalFormatting>
  <conditionalFormatting sqref="G34 G35:L35">
    <cfRule type="expression" dxfId="58" priority="6">
      <formula>$G$32=$P$32</formula>
    </cfRule>
  </conditionalFormatting>
  <conditionalFormatting sqref="G38:I38 G39 G40:L40 G41 G42:L42 G43:G45">
    <cfRule type="expression" dxfId="57" priority="8">
      <formula>$G$37=$O$37</formula>
    </cfRule>
  </conditionalFormatting>
  <conditionalFormatting sqref="G46:I46 G47:L47">
    <cfRule type="expression" dxfId="56" priority="9">
      <formula>$G$37=$N$37</formula>
    </cfRule>
  </conditionalFormatting>
  <conditionalFormatting sqref="G16:L22">
    <cfRule type="expression" dxfId="55" priority="1">
      <formula>OR($G$7=$O$7,$G$7=$P$7,$G$7=$Q$7)</formula>
    </cfRule>
  </conditionalFormatting>
  <conditionalFormatting sqref="G28:L28">
    <cfRule type="expression" dxfId="54" priority="4">
      <formula>OR($G$27=$N$27,$G$27=$O$27,$G$27=$P$27)</formula>
    </cfRule>
  </conditionalFormatting>
  <conditionalFormatting sqref="G29:L31">
    <cfRule type="expression" dxfId="53" priority="2">
      <formula>$G$7=$N$7</formula>
    </cfRule>
  </conditionalFormatting>
  <conditionalFormatting sqref="G31:L31">
    <cfRule type="expression" dxfId="52" priority="5">
      <formula>$G$30=$N$30</formula>
    </cfRule>
  </conditionalFormatting>
  <conditionalFormatting sqref="G40:L40">
    <cfRule type="expression" dxfId="51" priority="10">
      <formula>OR($G$39=$N$39,$G$39=$O$39)</formula>
    </cfRule>
  </conditionalFormatting>
  <conditionalFormatting sqref="G42:L42">
    <cfRule type="expression" dxfId="50" priority="11">
      <formula>OR($G$41=$N$41,$G$41=$O$41)</formula>
    </cfRule>
  </conditionalFormatting>
  <conditionalFormatting sqref="G48:L48">
    <cfRule type="expression" dxfId="49" priority="7">
      <formula>$G$36=$N$36</formula>
    </cfRule>
  </conditionalFormatting>
  <dataValidations count="22">
    <dataValidation type="list" allowBlank="1" showInputMessage="1" showErrorMessage="1" sqref="G16:L16" xr:uid="{222B78CE-7BEB-48B3-9A98-97AD521D121F}">
      <formula1>$N$16:$Q$16</formula1>
    </dataValidation>
    <dataValidation type="list" allowBlank="1" showInputMessage="1" showErrorMessage="1" sqref="G9:L9" xr:uid="{F0BD2B86-7B87-4305-B6A2-8B3C54E9CDEE}">
      <formula1>$N$9:$R$9</formula1>
    </dataValidation>
    <dataValidation type="list" allowBlank="1" showInputMessage="1" showErrorMessage="1" sqref="G45:L45" xr:uid="{521DF716-63A1-4FF7-BD8E-CF297EF5B0D1}">
      <formula1>"適合,不適合"</formula1>
    </dataValidation>
    <dataValidation type="list" allowBlank="1" showInputMessage="1" showErrorMessage="1" sqref="G7:L7" xr:uid="{7A1E6576-29E6-4821-831E-0FA137159EFA}">
      <formula1>$N$7:$Q$7</formula1>
    </dataValidation>
    <dataValidation type="list" allowBlank="1" showInputMessage="1" showErrorMessage="1" sqref="G39" xr:uid="{EF071A59-BDCD-435B-85D2-F85FBDF55DE0}">
      <formula1>$N$39:$P$39</formula1>
    </dataValidation>
    <dataValidation type="list" allowBlank="1" showInputMessage="1" showErrorMessage="1" sqref="G37" xr:uid="{BF7E9333-CF7A-4B14-BEF2-0B372F81A9AB}">
      <formula1>$N$37:$P$37</formula1>
    </dataValidation>
    <dataValidation type="whole" allowBlank="1" showInputMessage="1" showErrorMessage="1" sqref="G38:H38 G46:H46" xr:uid="{4574EB71-E25C-456D-90E2-35290AAD620D}">
      <formula1>0</formula1>
      <formula2>9999</formula2>
    </dataValidation>
    <dataValidation type="list" allowBlank="1" showInputMessage="1" showErrorMessage="1" sqref="G12" xr:uid="{7EB387C9-740D-4E7C-AF64-D5A01A03F1EF}">
      <formula1>$N$12:$P$12</formula1>
    </dataValidation>
    <dataValidation type="list" allowBlank="1" showInputMessage="1" showErrorMessage="1" sqref="G14" xr:uid="{C56C8035-3FDA-4259-B8B9-8E14A54E6EE8}">
      <formula1>$N$14:$O$14</formula1>
    </dataValidation>
    <dataValidation type="list" allowBlank="1" showInputMessage="1" showErrorMessage="1" sqref="G34" xr:uid="{E772DD68-F96C-43BC-809B-44B3E132DDD1}">
      <formula1>$N$34:$O$34</formula1>
    </dataValidation>
    <dataValidation type="list" allowBlank="1" showInputMessage="1" showErrorMessage="1" sqref="G22:L22" xr:uid="{3C0385A3-C12C-4680-8DEA-7DCF47B3D49D}">
      <formula1>$N$22:$Q$22</formula1>
    </dataValidation>
    <dataValidation type="list" allowBlank="1" showInputMessage="1" showErrorMessage="1" sqref="G21:L21" xr:uid="{E0D5A70F-847C-4A54-BA54-853B7B293C37}">
      <formula1>$N$21:$Q$21</formula1>
    </dataValidation>
    <dataValidation type="list" allowBlank="1" showInputMessage="1" showErrorMessage="1" sqref="G20:L20" xr:uid="{211CCC2F-6DEB-41C3-9094-35D24B6C6099}">
      <formula1>$N$20:$Q$20</formula1>
    </dataValidation>
    <dataValidation type="list" allowBlank="1" showInputMessage="1" showErrorMessage="1" sqref="G17:L17" xr:uid="{1AAA27C1-56C4-4B3B-ADC2-64FD31388F96}">
      <formula1>$N$17:$Q$17</formula1>
    </dataValidation>
    <dataValidation type="list" allowBlank="1" showInputMessage="1" showErrorMessage="1" sqref="G18:L18" xr:uid="{17792816-897B-413C-9AB1-F478D27B3EEF}">
      <formula1>$N$18:$Q$18</formula1>
    </dataValidation>
    <dataValidation type="list" allowBlank="1" showInputMessage="1" showErrorMessage="1" sqref="G19:L19" xr:uid="{2A8AFC30-65FC-41F3-B68B-AE0605394F51}">
      <formula1>$N$19:$Q$19</formula1>
    </dataValidation>
    <dataValidation type="list" allowBlank="1" showInputMessage="1" showErrorMessage="1" sqref="G29:L29" xr:uid="{25B8DF9B-8487-40BB-BB73-2B9F26C4F7A1}">
      <formula1>$N$29:$P$29</formula1>
    </dataValidation>
    <dataValidation type="list" allowBlank="1" showInputMessage="1" showErrorMessage="1" sqref="G30:L30" xr:uid="{6D02E6E8-B8BE-449F-BB40-893D80ED3C33}">
      <formula1>$N$30:$O$30</formula1>
    </dataValidation>
    <dataValidation type="list" allowBlank="1" showInputMessage="1" showErrorMessage="1" sqref="G41" xr:uid="{19421813-1570-4E21-B938-D178472B8395}">
      <formula1>$N$41:$P$41</formula1>
    </dataValidation>
    <dataValidation type="list" allowBlank="1" showInputMessage="1" showErrorMessage="1" sqref="G32" xr:uid="{19C3C7F8-3E6F-492F-A563-9FDE36E33DA1}">
      <formula1>$N$32:$P$32</formula1>
    </dataValidation>
    <dataValidation type="list" allowBlank="1" showInputMessage="1" showErrorMessage="1" sqref="G27" xr:uid="{5CA32BAA-002C-4C1C-821D-23F6DDC444FB}">
      <formula1>$N$27:$Q$27</formula1>
    </dataValidation>
    <dataValidation type="list" allowBlank="1" showInputMessage="1" showErrorMessage="1" sqref="G36" xr:uid="{BF8F9897-A695-4E81-89ED-713DDCFA79B6}">
      <formula1>$N$36:$O$36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8BCAF-9ECC-4786-AFD5-BDEABB065E0A}">
  <sheetPr codeName="Sheet7">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7</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4v9gzD2oYFvm7gBT1kNMlP9bKKGzjVvCBFLYoAILhyqukYlrr0DFVZ+P9OvGzLfzdXNIRAdKtPt3ItrrEVmpcw==" saltValue="BpSYV9XB7YtU+rbdzJrbIw=="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G1:L1"/>
    <mergeCell ref="G2:L2"/>
    <mergeCell ref="A3:L3"/>
    <mergeCell ref="M3:X3"/>
    <mergeCell ref="A5:C5"/>
    <mergeCell ref="F5:L5"/>
    <mergeCell ref="A7:D7"/>
    <mergeCell ref="E7:F7"/>
    <mergeCell ref="G7:L7"/>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20:L20"/>
    <mergeCell ref="E21:F21"/>
    <mergeCell ref="G21:L21"/>
    <mergeCell ref="E16:F16"/>
    <mergeCell ref="G16:L16"/>
    <mergeCell ref="E17:F17"/>
    <mergeCell ref="G17:L17"/>
    <mergeCell ref="E18:F18"/>
    <mergeCell ref="G18:L18"/>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B48:C48"/>
    <mergeCell ref="E48:F48"/>
    <mergeCell ref="G48:L48"/>
    <mergeCell ref="C49:L49"/>
    <mergeCell ref="C50:L50"/>
    <mergeCell ref="E45:F45"/>
    <mergeCell ref="G45:L45"/>
    <mergeCell ref="C46:C47"/>
    <mergeCell ref="E46:F46"/>
    <mergeCell ref="G46:H46"/>
    <mergeCell ref="I46:L46"/>
    <mergeCell ref="E47:F47"/>
    <mergeCell ref="G47:L47"/>
  </mergeCells>
  <phoneticPr fontId="1"/>
  <conditionalFormatting sqref="G14 G15:L15">
    <cfRule type="expression" dxfId="48" priority="3">
      <formula>AND($G$12=$P$12)</formula>
    </cfRule>
  </conditionalFormatting>
  <conditionalFormatting sqref="G34 G35:L35">
    <cfRule type="expression" dxfId="47" priority="6">
      <formula>$G$32=$P$32</formula>
    </cfRule>
  </conditionalFormatting>
  <conditionalFormatting sqref="G38:I38 G39 G40:L40 G41 G42:L42 G43:G45">
    <cfRule type="expression" dxfId="46" priority="8">
      <formula>$G$37=$O$37</formula>
    </cfRule>
  </conditionalFormatting>
  <conditionalFormatting sqref="G46:I46 G47:L47">
    <cfRule type="expression" dxfId="45" priority="9">
      <formula>$G$37=$N$37</formula>
    </cfRule>
  </conditionalFormatting>
  <conditionalFormatting sqref="G16:L22">
    <cfRule type="expression" dxfId="44" priority="1">
      <formula>OR($G$7=$O$7,$G$7=$P$7,$G$7=$Q$7)</formula>
    </cfRule>
  </conditionalFormatting>
  <conditionalFormatting sqref="G28:L28">
    <cfRule type="expression" dxfId="43" priority="4">
      <formula>OR($G$27=$N$27,$G$27=$O$27,$G$27=$P$27)</formula>
    </cfRule>
  </conditionalFormatting>
  <conditionalFormatting sqref="G29:L31">
    <cfRule type="expression" dxfId="42" priority="2">
      <formula>$G$7=$N$7</formula>
    </cfRule>
  </conditionalFormatting>
  <conditionalFormatting sqref="G31:L31">
    <cfRule type="expression" dxfId="41" priority="5">
      <formula>$G$30=$N$30</formula>
    </cfRule>
  </conditionalFormatting>
  <conditionalFormatting sqref="G40:L40">
    <cfRule type="expression" dxfId="40" priority="10">
      <formula>OR($G$39=$N$39,$G$39=$O$39)</formula>
    </cfRule>
  </conditionalFormatting>
  <conditionalFormatting sqref="G42:L42">
    <cfRule type="expression" dxfId="39" priority="11">
      <formula>OR($G$41=$N$41,$G$41=$O$41)</formula>
    </cfRule>
  </conditionalFormatting>
  <conditionalFormatting sqref="G48:L48">
    <cfRule type="expression" dxfId="38" priority="7">
      <formula>$G$36=$N$36</formula>
    </cfRule>
  </conditionalFormatting>
  <dataValidations count="22">
    <dataValidation type="list" allowBlank="1" showInputMessage="1" showErrorMessage="1" sqref="G36" xr:uid="{BF27B3C4-CF3C-46DB-A603-0E3399AD5CEB}">
      <formula1>$N$36:$O$36</formula1>
    </dataValidation>
    <dataValidation type="list" allowBlank="1" showInputMessage="1" showErrorMessage="1" sqref="G27" xr:uid="{B8B57423-E98D-4638-B915-0498F6038DEB}">
      <formula1>$N$27:$Q$27</formula1>
    </dataValidation>
    <dataValidation type="list" allowBlank="1" showInputMessage="1" showErrorMessage="1" sqref="G32" xr:uid="{52EC7933-82CD-4F08-8FDD-D58F9C49D2B6}">
      <formula1>$N$32:$P$32</formula1>
    </dataValidation>
    <dataValidation type="list" allowBlank="1" showInputMessage="1" showErrorMessage="1" sqref="G41" xr:uid="{88FCCD7E-DFFC-416E-BEBA-04C47872EF0B}">
      <formula1>$N$41:$P$41</formula1>
    </dataValidation>
    <dataValidation type="list" allowBlank="1" showInputMessage="1" showErrorMessage="1" sqref="G30:L30" xr:uid="{848F5D0D-AEC4-4D80-B00C-E06363BA0138}">
      <formula1>$N$30:$O$30</formula1>
    </dataValidation>
    <dataValidation type="list" allowBlank="1" showInputMessage="1" showErrorMessage="1" sqref="G29:L29" xr:uid="{A88866C5-C491-441B-868B-F2D8EB713001}">
      <formula1>$N$29:$P$29</formula1>
    </dataValidation>
    <dataValidation type="list" allowBlank="1" showInputMessage="1" showErrorMessage="1" sqref="G19:L19" xr:uid="{0F93EA9A-74C8-47F3-9B9D-E32F08EE88EC}">
      <formula1>$N$19:$Q$19</formula1>
    </dataValidation>
    <dataValidation type="list" allowBlank="1" showInputMessage="1" showErrorMessage="1" sqref="G18:L18" xr:uid="{BFED5E45-6EE6-4463-95BE-D7E019CD2BD8}">
      <formula1>$N$18:$Q$18</formula1>
    </dataValidation>
    <dataValidation type="list" allowBlank="1" showInputMessage="1" showErrorMessage="1" sqref="G17:L17" xr:uid="{D4A2F63F-0273-4893-AF3A-FF9E21538E5E}">
      <formula1>$N$17:$Q$17</formula1>
    </dataValidation>
    <dataValidation type="list" allowBlank="1" showInputMessage="1" showErrorMessage="1" sqref="G20:L20" xr:uid="{E994B2A7-83F5-4848-9F93-0E1AFE93F78F}">
      <formula1>$N$20:$Q$20</formula1>
    </dataValidation>
    <dataValidation type="list" allowBlank="1" showInputMessage="1" showErrorMessage="1" sqref="G21:L21" xr:uid="{8DE1DD50-D5F2-445D-9FDE-E942A2B9AAB8}">
      <formula1>$N$21:$Q$21</formula1>
    </dataValidation>
    <dataValidation type="list" allowBlank="1" showInputMessage="1" showErrorMessage="1" sqref="G22:L22" xr:uid="{6E17DF35-42A8-4BDB-8720-CF4F4B9F4A61}">
      <formula1>$N$22:$Q$22</formula1>
    </dataValidation>
    <dataValidation type="list" allowBlank="1" showInputMessage="1" showErrorMessage="1" sqref="G34" xr:uid="{A1500D39-4052-451C-9202-6F8C20EEECB6}">
      <formula1>$N$34:$O$34</formula1>
    </dataValidation>
    <dataValidation type="list" allowBlank="1" showInputMessage="1" showErrorMessage="1" sqref="G14" xr:uid="{9A160BA7-E043-4E5F-BBD4-7B771AB7B4F7}">
      <formula1>$N$14:$O$14</formula1>
    </dataValidation>
    <dataValidation type="list" allowBlank="1" showInputMessage="1" showErrorMessage="1" sqref="G12" xr:uid="{B5D256A0-734C-4B9E-A74E-E0740360EB2F}">
      <formula1>$N$12:$P$12</formula1>
    </dataValidation>
    <dataValidation type="whole" allowBlank="1" showInputMessage="1" showErrorMessage="1" sqref="G38:H38 G46:H46" xr:uid="{45B990E9-D43C-42C3-B2B3-3BC622DFE58A}">
      <formula1>0</formula1>
      <formula2>9999</formula2>
    </dataValidation>
    <dataValidation type="list" allowBlank="1" showInputMessage="1" showErrorMessage="1" sqref="G37" xr:uid="{EAAF825D-BE97-4412-B7C7-5C4FE134658B}">
      <formula1>$N$37:$P$37</formula1>
    </dataValidation>
    <dataValidation type="list" allowBlank="1" showInputMessage="1" showErrorMessage="1" sqref="G39" xr:uid="{A046C26D-22DF-4E6B-8E75-D0E248222755}">
      <formula1>$N$39:$P$39</formula1>
    </dataValidation>
    <dataValidation type="list" allowBlank="1" showInputMessage="1" showErrorMessage="1" sqref="G7:L7" xr:uid="{CD526229-8756-4A27-9710-1EB4EE4814D1}">
      <formula1>$N$7:$Q$7</formula1>
    </dataValidation>
    <dataValidation type="list" allowBlank="1" showInputMessage="1" showErrorMessage="1" sqref="G45:L45" xr:uid="{673E9457-993E-4638-8245-EBF2EC8D344A}">
      <formula1>"適合,不適合"</formula1>
    </dataValidation>
    <dataValidation type="list" allowBlank="1" showInputMessage="1" showErrorMessage="1" sqref="G9:L9" xr:uid="{2A4EED94-FA7B-4379-877E-1E738BA90FD9}">
      <formula1>$N$9:$R$9</formula1>
    </dataValidation>
    <dataValidation type="list" allowBlank="1" showInputMessage="1" showErrorMessage="1" sqref="G16:L16" xr:uid="{04E71192-8D46-4216-84D5-7951DF3A4C97}">
      <formula1>$N$16:$Q$16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BD3E1-656A-47F0-A1B8-6BE548CDA769}">
  <sheetPr codeName="Sheet8">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8</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8iImzbWaLUtvjQY8ncf3sEm6W2TtgjpWxnLShVku+ib0r/UdKGpvanb7eB0IWLr4EFVn9s4f2d+hgSVcl2PhYw==" saltValue="5SH/W+0hhGQvygxL15/vpQ=="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G1:L1"/>
    <mergeCell ref="G2:L2"/>
    <mergeCell ref="A3:L3"/>
    <mergeCell ref="M3:X3"/>
    <mergeCell ref="A5:C5"/>
    <mergeCell ref="F5:L5"/>
    <mergeCell ref="A7:D7"/>
    <mergeCell ref="E7:F7"/>
    <mergeCell ref="G7:L7"/>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20:L20"/>
    <mergeCell ref="E21:F21"/>
    <mergeCell ref="G21:L21"/>
    <mergeCell ref="E16:F16"/>
    <mergeCell ref="G16:L16"/>
    <mergeCell ref="E17:F17"/>
    <mergeCell ref="G17:L17"/>
    <mergeCell ref="E18:F18"/>
    <mergeCell ref="G18:L18"/>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B48:C48"/>
    <mergeCell ref="E48:F48"/>
    <mergeCell ref="G48:L48"/>
    <mergeCell ref="C49:L49"/>
    <mergeCell ref="C50:L50"/>
    <mergeCell ref="E45:F45"/>
    <mergeCell ref="G45:L45"/>
    <mergeCell ref="C46:C47"/>
    <mergeCell ref="E46:F46"/>
    <mergeCell ref="G46:H46"/>
    <mergeCell ref="I46:L46"/>
    <mergeCell ref="E47:F47"/>
    <mergeCell ref="G47:L47"/>
  </mergeCells>
  <phoneticPr fontId="1"/>
  <conditionalFormatting sqref="G14 G15:L15">
    <cfRule type="expression" dxfId="37" priority="3">
      <formula>AND($G$12=$P$12)</formula>
    </cfRule>
  </conditionalFormatting>
  <conditionalFormatting sqref="G34 G35:L35">
    <cfRule type="expression" dxfId="36" priority="6">
      <formula>$G$32=$P$32</formula>
    </cfRule>
  </conditionalFormatting>
  <conditionalFormatting sqref="G38:I38 G39 G40:L40 G41 G42:L42 G43:G45">
    <cfRule type="expression" dxfId="35" priority="8">
      <formula>$G$37=$O$37</formula>
    </cfRule>
  </conditionalFormatting>
  <conditionalFormatting sqref="G46:I46 G47:L47">
    <cfRule type="expression" dxfId="34" priority="9">
      <formula>$G$37=$N$37</formula>
    </cfRule>
  </conditionalFormatting>
  <conditionalFormatting sqref="G16:L22">
    <cfRule type="expression" dxfId="33" priority="1">
      <formula>OR($G$7=$O$7,$G$7=$P$7,$G$7=$Q$7)</formula>
    </cfRule>
  </conditionalFormatting>
  <conditionalFormatting sqref="G28:L28">
    <cfRule type="expression" dxfId="32" priority="4">
      <formula>OR($G$27=$N$27,$G$27=$O$27,$G$27=$P$27)</formula>
    </cfRule>
  </conditionalFormatting>
  <conditionalFormatting sqref="G29:L31">
    <cfRule type="expression" dxfId="31" priority="2">
      <formula>$G$7=$N$7</formula>
    </cfRule>
  </conditionalFormatting>
  <conditionalFormatting sqref="G31:L31">
    <cfRule type="expression" dxfId="30" priority="5">
      <formula>$G$30=$N$30</formula>
    </cfRule>
  </conditionalFormatting>
  <conditionalFormatting sqref="G40:L40">
    <cfRule type="expression" dxfId="29" priority="10">
      <formula>OR($G$39=$N$39,$G$39=$O$39)</formula>
    </cfRule>
  </conditionalFormatting>
  <conditionalFormatting sqref="G42:L42">
    <cfRule type="expression" dxfId="28" priority="11">
      <formula>OR($G$41=$N$41,$G$41=$O$41)</formula>
    </cfRule>
  </conditionalFormatting>
  <conditionalFormatting sqref="G48:L48">
    <cfRule type="expression" dxfId="27" priority="7">
      <formula>$G$36=$N$36</formula>
    </cfRule>
  </conditionalFormatting>
  <dataValidations count="22">
    <dataValidation type="list" allowBlank="1" showInputMessage="1" showErrorMessage="1" sqref="G36" xr:uid="{BAD0E7DE-F6E6-45BA-87CC-08EA629B5E8B}">
      <formula1>$N$36:$O$36</formula1>
    </dataValidation>
    <dataValidation type="list" allowBlank="1" showInputMessage="1" showErrorMessage="1" sqref="G27" xr:uid="{D0078EB7-5DF1-4DA4-8476-C6C7B5E586A4}">
      <formula1>$N$27:$Q$27</formula1>
    </dataValidation>
    <dataValidation type="list" allowBlank="1" showInputMessage="1" showErrorMessage="1" sqref="G32" xr:uid="{FA3E10A2-D459-4534-B836-0A05CAFCDD30}">
      <formula1>$N$32:$P$32</formula1>
    </dataValidation>
    <dataValidation type="list" allowBlank="1" showInputMessage="1" showErrorMessage="1" sqref="G41" xr:uid="{B93938F4-1DA6-467A-AB5E-0A3EB2BF7821}">
      <formula1>$N$41:$P$41</formula1>
    </dataValidation>
    <dataValidation type="list" allowBlank="1" showInputMessage="1" showErrorMessage="1" sqref="G30:L30" xr:uid="{A7411F3B-E61C-44BA-9539-F93595820C65}">
      <formula1>$N$30:$O$30</formula1>
    </dataValidation>
    <dataValidation type="list" allowBlank="1" showInputMessage="1" showErrorMessage="1" sqref="G29:L29" xr:uid="{1FF7FC78-9BC1-4366-90EE-D614CEF60CF8}">
      <formula1>$N$29:$P$29</formula1>
    </dataValidation>
    <dataValidation type="list" allowBlank="1" showInputMessage="1" showErrorMessage="1" sqref="G19:L19" xr:uid="{604CBD6B-9812-43B8-9C85-5ACEB1091D0C}">
      <formula1>$N$19:$Q$19</formula1>
    </dataValidation>
    <dataValidation type="list" allowBlank="1" showInputMessage="1" showErrorMessage="1" sqref="G18:L18" xr:uid="{84F53ABD-E5A9-4AA6-8D4D-0F95FDBC55D2}">
      <formula1>$N$18:$Q$18</formula1>
    </dataValidation>
    <dataValidation type="list" allowBlank="1" showInputMessage="1" showErrorMessage="1" sqref="G17:L17" xr:uid="{263C770B-1733-427B-8DEC-96B0C7D038DB}">
      <formula1>$N$17:$Q$17</formula1>
    </dataValidation>
    <dataValidation type="list" allowBlank="1" showInputMessage="1" showErrorMessage="1" sqref="G20:L20" xr:uid="{11F6F305-3C17-480A-9AB3-62094166D3CE}">
      <formula1>$N$20:$Q$20</formula1>
    </dataValidation>
    <dataValidation type="list" allowBlank="1" showInputMessage="1" showErrorMessage="1" sqref="G21:L21" xr:uid="{D4AE88F4-C818-4957-983E-F4776D7B778C}">
      <formula1>$N$21:$Q$21</formula1>
    </dataValidation>
    <dataValidation type="list" allowBlank="1" showInputMessage="1" showErrorMessage="1" sqref="G22:L22" xr:uid="{1C0D27A3-BCB6-4C6C-A80C-1400B32619F9}">
      <formula1>$N$22:$Q$22</formula1>
    </dataValidation>
    <dataValidation type="list" allowBlank="1" showInputMessage="1" showErrorMessage="1" sqref="G34" xr:uid="{A5E6137E-11CD-4294-AF47-B0618EF885E5}">
      <formula1>$N$34:$O$34</formula1>
    </dataValidation>
    <dataValidation type="list" allowBlank="1" showInputMessage="1" showErrorMessage="1" sqref="G14" xr:uid="{D658E8AE-6B4F-4C41-BEE5-68062B00690E}">
      <formula1>$N$14:$O$14</formula1>
    </dataValidation>
    <dataValidation type="list" allowBlank="1" showInputMessage="1" showErrorMessage="1" sqref="G12" xr:uid="{D9967675-1F91-4ACD-891C-FE56DA043942}">
      <formula1>$N$12:$P$12</formula1>
    </dataValidation>
    <dataValidation type="whole" allowBlank="1" showInputMessage="1" showErrorMessage="1" sqref="G38:H38 G46:H46" xr:uid="{44F9E6D5-4E06-4E36-8588-FE682C19B5BC}">
      <formula1>0</formula1>
      <formula2>9999</formula2>
    </dataValidation>
    <dataValidation type="list" allowBlank="1" showInputMessage="1" showErrorMessage="1" sqref="G37" xr:uid="{56605FDD-B84B-46A4-96DF-F2CB6AA3065B}">
      <formula1>$N$37:$P$37</formula1>
    </dataValidation>
    <dataValidation type="list" allowBlank="1" showInputMessage="1" showErrorMessage="1" sqref="G39" xr:uid="{2FE0DD0C-367D-4413-9A8A-49480DCF56DD}">
      <formula1>$N$39:$P$39</formula1>
    </dataValidation>
    <dataValidation type="list" allowBlank="1" showInputMessage="1" showErrorMessage="1" sqref="G7:L7" xr:uid="{7FD88567-91E1-47FF-B18E-076F043BDECB}">
      <formula1>$N$7:$Q$7</formula1>
    </dataValidation>
    <dataValidation type="list" allowBlank="1" showInputMessage="1" showErrorMessage="1" sqref="G45:L45" xr:uid="{B2B03F74-0708-4AA2-8AC3-BEC106701DC9}">
      <formula1>"適合,不適合"</formula1>
    </dataValidation>
    <dataValidation type="list" allowBlank="1" showInputMessage="1" showErrorMessage="1" sqref="G9:L9" xr:uid="{AE5AD642-2084-4C34-A8F0-4203F8286D7D}">
      <formula1>$N$9:$R$9</formula1>
    </dataValidation>
    <dataValidation type="list" allowBlank="1" showInputMessage="1" showErrorMessage="1" sqref="G16:L16" xr:uid="{B6C23AE3-5EA8-4790-B166-96884A6047DA}">
      <formula1>$N$16:$Q$16</formula1>
    </dataValidation>
  </dataValidations>
  <pageMargins left="0.70866141732283472" right="0.51181102362204722" top="0.55118110236220474" bottom="0.55118110236220474" header="0.31496062992125984" footer="0.31496062992125984"/>
  <pageSetup paperSize="9" scale="6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3373B-98D5-4649-9304-5F5450773A70}">
  <sheetPr codeName="Sheet9">
    <pageSetUpPr fitToPage="1"/>
  </sheetPr>
  <dimension ref="A1:AC50"/>
  <sheetViews>
    <sheetView view="pageBreakPreview" zoomScaleNormal="100" zoomScaleSheetLayoutView="100" workbookViewId="0"/>
  </sheetViews>
  <sheetFormatPr defaultColWidth="8.875" defaultRowHeight="15.75"/>
  <cols>
    <col min="1" max="2" width="2.625" style="4" customWidth="1"/>
    <col min="3" max="3" width="8.625" style="4" customWidth="1"/>
    <col min="4" max="4" width="20.625" style="4" customWidth="1"/>
    <col min="5" max="5" width="16.625" style="4" customWidth="1"/>
    <col min="6" max="6" width="24.5" style="4" customWidth="1"/>
    <col min="7" max="7" width="12.625" style="4" customWidth="1"/>
    <col min="8" max="8" width="4.5" style="4" customWidth="1"/>
    <col min="9" max="9" width="3.125" style="4" customWidth="1"/>
    <col min="10" max="11" width="4.5" style="4" customWidth="1"/>
    <col min="12" max="12" width="2.625" style="4" customWidth="1"/>
    <col min="13" max="13" width="8.875" style="1" customWidth="1"/>
    <col min="14" max="14" width="13" style="1" hidden="1" customWidth="1"/>
    <col min="15" max="15" width="45.75" style="1" hidden="1" customWidth="1"/>
    <col min="16" max="16" width="12.75" style="1" hidden="1" customWidth="1"/>
    <col min="17" max="17" width="11" style="1" hidden="1" customWidth="1"/>
    <col min="18" max="18" width="8.875" style="1" hidden="1" customWidth="1"/>
    <col min="19" max="19" width="8.875" style="1" customWidth="1"/>
    <col min="20" max="20" width="8.625" style="1" customWidth="1"/>
    <col min="21" max="16384" width="8.875" style="4"/>
  </cols>
  <sheetData>
    <row r="1" spans="1:24">
      <c r="A1" s="3"/>
      <c r="B1" s="3"/>
      <c r="C1" s="3"/>
      <c r="D1" s="3"/>
      <c r="E1" s="3"/>
      <c r="F1" s="3"/>
      <c r="G1" s="319" t="s">
        <v>212</v>
      </c>
      <c r="H1" s="319"/>
      <c r="I1" s="319"/>
      <c r="J1" s="319"/>
      <c r="K1" s="319"/>
      <c r="L1" s="319"/>
    </row>
    <row r="2" spans="1:24">
      <c r="A2" s="3"/>
      <c r="B2" s="3"/>
      <c r="C2" s="3"/>
      <c r="D2" s="3"/>
      <c r="E2" s="3"/>
      <c r="F2" s="3"/>
      <c r="G2" s="320" t="s">
        <v>183</v>
      </c>
      <c r="H2" s="320"/>
      <c r="I2" s="320"/>
      <c r="J2" s="320"/>
      <c r="K2" s="320"/>
      <c r="L2" s="320"/>
    </row>
    <row r="3" spans="1:24" ht="20.100000000000001" customHeight="1">
      <c r="A3" s="321" t="s">
        <v>0</v>
      </c>
      <c r="B3" s="321"/>
      <c r="C3" s="321"/>
      <c r="D3" s="321"/>
      <c r="E3" s="321"/>
      <c r="F3" s="321"/>
      <c r="G3" s="321"/>
      <c r="H3" s="321"/>
      <c r="I3" s="321"/>
      <c r="J3" s="321"/>
      <c r="K3" s="321"/>
      <c r="L3" s="321"/>
      <c r="M3" s="321"/>
      <c r="N3" s="321"/>
      <c r="O3" s="321"/>
      <c r="P3" s="321"/>
      <c r="Q3" s="321"/>
      <c r="R3" s="321"/>
      <c r="S3" s="321"/>
      <c r="T3" s="321"/>
      <c r="U3" s="321"/>
      <c r="V3" s="321"/>
      <c r="W3" s="321"/>
      <c r="X3" s="321"/>
    </row>
    <row r="4" spans="1:24" ht="8.1" customHeight="1" thickBot="1">
      <c r="A4" s="7"/>
      <c r="B4" s="7"/>
      <c r="C4" s="7"/>
      <c r="D4" s="7"/>
      <c r="E4" s="7"/>
      <c r="F4" s="7"/>
      <c r="G4" s="7"/>
      <c r="H4" s="7"/>
      <c r="I4" s="7"/>
      <c r="J4" s="7"/>
      <c r="K4" s="7"/>
      <c r="L4" s="7"/>
    </row>
    <row r="5" spans="1:24" ht="24" customHeight="1" thickBot="1">
      <c r="A5" s="322" t="s">
        <v>1</v>
      </c>
      <c r="B5" s="323"/>
      <c r="C5" s="323"/>
      <c r="D5" s="8">
        <v>9</v>
      </c>
      <c r="E5" s="16" t="s">
        <v>2</v>
      </c>
      <c r="F5" s="324"/>
      <c r="G5" s="325"/>
      <c r="H5" s="325"/>
      <c r="I5" s="325"/>
      <c r="J5" s="325"/>
      <c r="K5" s="325"/>
      <c r="L5" s="326"/>
      <c r="M5" s="9"/>
    </row>
    <row r="6" spans="1:24" ht="8.1" customHeight="1" thickBot="1">
      <c r="A6" s="7"/>
      <c r="B6" s="7"/>
      <c r="C6" s="7"/>
      <c r="D6" s="7"/>
      <c r="E6" s="7"/>
      <c r="F6" s="7"/>
      <c r="G6" s="58"/>
      <c r="H6" s="58"/>
      <c r="I6" s="7"/>
      <c r="J6" s="7"/>
      <c r="K6" s="7"/>
      <c r="L6" s="7"/>
    </row>
    <row r="7" spans="1:24" ht="24" customHeight="1">
      <c r="A7" s="322" t="s">
        <v>3</v>
      </c>
      <c r="B7" s="323"/>
      <c r="C7" s="323"/>
      <c r="D7" s="278"/>
      <c r="E7" s="327" t="s">
        <v>4</v>
      </c>
      <c r="F7" s="328"/>
      <c r="G7" s="338"/>
      <c r="H7" s="339"/>
      <c r="I7" s="339"/>
      <c r="J7" s="339"/>
      <c r="K7" s="339"/>
      <c r="L7" s="340"/>
      <c r="N7" s="2" t="s">
        <v>5</v>
      </c>
      <c r="O7" s="2" t="s">
        <v>6</v>
      </c>
      <c r="P7" s="2" t="s">
        <v>7</v>
      </c>
      <c r="Q7" s="2" t="s">
        <v>8</v>
      </c>
    </row>
    <row r="8" spans="1:24" ht="24" customHeight="1">
      <c r="A8" s="283" t="s">
        <v>9</v>
      </c>
      <c r="B8" s="284"/>
      <c r="C8" s="285"/>
      <c r="D8" s="166" t="s">
        <v>10</v>
      </c>
      <c r="E8" s="272" t="s">
        <v>225</v>
      </c>
      <c r="F8" s="328"/>
      <c r="G8" s="341"/>
      <c r="H8" s="342"/>
      <c r="I8" s="342"/>
      <c r="J8" s="342"/>
      <c r="K8" s="342"/>
      <c r="L8" s="343"/>
      <c r="U8" s="5"/>
      <c r="V8" s="5"/>
      <c r="W8" s="5"/>
      <c r="X8" s="5"/>
    </row>
    <row r="9" spans="1:24" ht="24" customHeight="1">
      <c r="A9" s="286"/>
      <c r="B9" s="287"/>
      <c r="C9" s="288"/>
      <c r="D9" s="166" t="s">
        <v>167</v>
      </c>
      <c r="E9" s="272" t="s">
        <v>168</v>
      </c>
      <c r="F9" s="273"/>
      <c r="G9" s="344"/>
      <c r="H9" s="345"/>
      <c r="I9" s="345"/>
      <c r="J9" s="345"/>
      <c r="K9" s="345"/>
      <c r="L9" s="346"/>
      <c r="N9" s="2" t="s">
        <v>169</v>
      </c>
      <c r="O9" s="2" t="s">
        <v>170</v>
      </c>
      <c r="P9" s="2" t="s">
        <v>171</v>
      </c>
      <c r="Q9" s="2" t="s">
        <v>172</v>
      </c>
      <c r="R9" s="2" t="s">
        <v>19</v>
      </c>
      <c r="U9" s="5"/>
      <c r="V9" s="5"/>
      <c r="W9" s="5"/>
      <c r="X9" s="5"/>
    </row>
    <row r="10" spans="1:24" ht="24" customHeight="1">
      <c r="A10" s="286"/>
      <c r="B10" s="287"/>
      <c r="C10" s="288"/>
      <c r="D10" s="166" t="s">
        <v>11</v>
      </c>
      <c r="E10" s="272" t="s">
        <v>12</v>
      </c>
      <c r="F10" s="273"/>
      <c r="G10" s="344"/>
      <c r="H10" s="345"/>
      <c r="I10" s="345"/>
      <c r="J10" s="345"/>
      <c r="K10" s="345"/>
      <c r="L10" s="346"/>
      <c r="U10" s="5"/>
      <c r="V10" s="5"/>
      <c r="W10" s="5"/>
      <c r="X10" s="5"/>
    </row>
    <row r="11" spans="1:24" ht="24" customHeight="1">
      <c r="A11" s="286"/>
      <c r="B11" s="287"/>
      <c r="C11" s="288"/>
      <c r="D11" s="166" t="s">
        <v>13</v>
      </c>
      <c r="E11" s="327" t="s">
        <v>14</v>
      </c>
      <c r="F11" s="328"/>
      <c r="G11" s="289"/>
      <c r="H11" s="290"/>
      <c r="I11" s="329" t="s">
        <v>15</v>
      </c>
      <c r="J11" s="330"/>
      <c r="K11" s="330"/>
      <c r="L11" s="331"/>
      <c r="U11" s="5"/>
      <c r="V11" s="5"/>
      <c r="W11" s="5"/>
      <c r="X11" s="5"/>
    </row>
    <row r="12" spans="1:24" ht="20.100000000000001" customHeight="1">
      <c r="A12" s="286"/>
      <c r="B12" s="287"/>
      <c r="C12" s="288"/>
      <c r="D12" s="318" t="s">
        <v>173</v>
      </c>
      <c r="E12" s="304" t="s">
        <v>16</v>
      </c>
      <c r="F12" s="305"/>
      <c r="G12" s="335"/>
      <c r="H12" s="336"/>
      <c r="I12" s="336"/>
      <c r="J12" s="336"/>
      <c r="K12" s="336"/>
      <c r="L12" s="337"/>
      <c r="N12" s="2" t="s">
        <v>17</v>
      </c>
      <c r="O12" s="2" t="s">
        <v>18</v>
      </c>
      <c r="P12" s="2" t="s">
        <v>19</v>
      </c>
    </row>
    <row r="13" spans="1:24" ht="20.100000000000001" customHeight="1">
      <c r="A13" s="286"/>
      <c r="B13" s="287"/>
      <c r="C13" s="288"/>
      <c r="D13" s="266"/>
      <c r="E13" s="257" t="str">
        <f>"（"&amp;IF($G12=$N12,"土地の所有者",IF($G12=$O12,"土地の所有者",IF($G12="","土地の所有者、その他の内容","その他の内容")))&amp;"）"</f>
        <v>（土地の所有者、その他の内容）</v>
      </c>
      <c r="F13" s="258"/>
      <c r="G13" s="259"/>
      <c r="H13" s="260"/>
      <c r="I13" s="260"/>
      <c r="J13" s="260"/>
      <c r="K13" s="260"/>
      <c r="L13" s="261"/>
    </row>
    <row r="14" spans="1:24" ht="20.100000000000001" customHeight="1">
      <c r="A14" s="286"/>
      <c r="B14" s="287"/>
      <c r="C14" s="288"/>
      <c r="D14" s="266" t="s">
        <v>20</v>
      </c>
      <c r="E14" s="304" t="str">
        <f>IF($G12=$N12,"[取得済み,取得予定]",IF($G12=$O12,"[借地契約済み,借地契約予定]","[取得済み,取得予定,借地契約済み,借地契約予定]"))&amp;"　から選択"</f>
        <v>[取得済み,取得予定,借地契約済み,借地契約予定]　から選択</v>
      </c>
      <c r="F14" s="305"/>
      <c r="G14" s="306"/>
      <c r="H14" s="307"/>
      <c r="I14" s="307"/>
      <c r="J14" s="307"/>
      <c r="K14" s="307"/>
      <c r="L14" s="308"/>
      <c r="N14" s="2" t="str">
        <f>IF($G12=$N12,"取得済み",IF($G12=$O12,"借地契約済み",""))</f>
        <v/>
      </c>
      <c r="O14" s="2" t="str">
        <f>IF($G12=$N12,"取得予定",IF($G12=$O12,"借地契約予定",""))</f>
        <v/>
      </c>
    </row>
    <row r="15" spans="1:24" ht="20.100000000000001" customHeight="1">
      <c r="A15" s="286"/>
      <c r="B15" s="287"/>
      <c r="C15" s="288"/>
      <c r="D15" s="266"/>
      <c r="E15" s="257" t="str">
        <f>"（"&amp;IF($G12=$N12,IF($G14=$N14,"取得時期",IF($G14=$O14,"取得予定時期","取得(予定)時期")),IF($G12=$O12,IF($G14=$N14,"借地契約締結時期",IF($G14=$O14,"借地契約締結予定時期","借地契約締結(予定)時期")),"取得(予定)時期,借地契約締結(予定)時期"))&amp;"）"</f>
        <v>（取得(予定)時期,借地契約締結(予定)時期）</v>
      </c>
      <c r="F15" s="258"/>
      <c r="G15" s="351"/>
      <c r="H15" s="352"/>
      <c r="I15" s="17" t="s">
        <v>21</v>
      </c>
      <c r="J15" s="353"/>
      <c r="K15" s="352"/>
      <c r="L15" s="18" t="s">
        <v>22</v>
      </c>
    </row>
    <row r="16" spans="1:24" ht="36" customHeight="1">
      <c r="A16" s="286"/>
      <c r="B16" s="287"/>
      <c r="C16" s="288"/>
      <c r="D16" s="110" t="s">
        <v>193</v>
      </c>
      <c r="E16" s="273" t="s">
        <v>174</v>
      </c>
      <c r="F16" s="347"/>
      <c r="G16" s="332"/>
      <c r="H16" s="333"/>
      <c r="I16" s="333"/>
      <c r="J16" s="333"/>
      <c r="K16" s="333"/>
      <c r="L16" s="334"/>
      <c r="N16" s="2" t="s">
        <v>165</v>
      </c>
      <c r="O16" s="2" t="s">
        <v>175</v>
      </c>
      <c r="P16" s="2" t="s">
        <v>176</v>
      </c>
      <c r="Q16" s="2" t="s">
        <v>177</v>
      </c>
    </row>
    <row r="17" spans="1:29" ht="36" customHeight="1">
      <c r="A17" s="286"/>
      <c r="B17" s="287"/>
      <c r="C17" s="288"/>
      <c r="D17" s="110" t="s">
        <v>194</v>
      </c>
      <c r="E17" s="273" t="s">
        <v>174</v>
      </c>
      <c r="F17" s="347"/>
      <c r="G17" s="332"/>
      <c r="H17" s="333"/>
      <c r="I17" s="333"/>
      <c r="J17" s="333"/>
      <c r="K17" s="333"/>
      <c r="L17" s="334"/>
      <c r="N17" s="2" t="s">
        <v>165</v>
      </c>
      <c r="O17" s="2" t="s">
        <v>175</v>
      </c>
      <c r="P17" s="2" t="s">
        <v>176</v>
      </c>
      <c r="Q17" s="2" t="s">
        <v>177</v>
      </c>
    </row>
    <row r="18" spans="1:29" ht="36" customHeight="1">
      <c r="A18" s="286"/>
      <c r="B18" s="287"/>
      <c r="C18" s="288"/>
      <c r="D18" s="110" t="s">
        <v>195</v>
      </c>
      <c r="E18" s="273" t="s">
        <v>174</v>
      </c>
      <c r="F18" s="347"/>
      <c r="G18" s="332"/>
      <c r="H18" s="333"/>
      <c r="I18" s="333"/>
      <c r="J18" s="333"/>
      <c r="K18" s="333"/>
      <c r="L18" s="334"/>
      <c r="N18" s="2" t="s">
        <v>165</v>
      </c>
      <c r="O18" s="2" t="s">
        <v>175</v>
      </c>
      <c r="P18" s="2" t="s">
        <v>176</v>
      </c>
      <c r="Q18" s="2" t="s">
        <v>177</v>
      </c>
    </row>
    <row r="19" spans="1:29" ht="36" customHeight="1">
      <c r="A19" s="286"/>
      <c r="B19" s="287"/>
      <c r="C19" s="288"/>
      <c r="D19" s="110" t="s">
        <v>196</v>
      </c>
      <c r="E19" s="273" t="s">
        <v>174</v>
      </c>
      <c r="F19" s="347"/>
      <c r="G19" s="332"/>
      <c r="H19" s="333"/>
      <c r="I19" s="333"/>
      <c r="J19" s="333"/>
      <c r="K19" s="333"/>
      <c r="L19" s="334"/>
      <c r="N19" s="2" t="s">
        <v>165</v>
      </c>
      <c r="O19" s="2" t="s">
        <v>175</v>
      </c>
      <c r="P19" s="2" t="s">
        <v>176</v>
      </c>
      <c r="Q19" s="2" t="s">
        <v>177</v>
      </c>
    </row>
    <row r="20" spans="1:29" ht="36" customHeight="1">
      <c r="A20" s="286"/>
      <c r="B20" s="287"/>
      <c r="C20" s="288"/>
      <c r="D20" s="110" t="s">
        <v>197</v>
      </c>
      <c r="E20" s="273" t="s">
        <v>174</v>
      </c>
      <c r="F20" s="347"/>
      <c r="G20" s="332"/>
      <c r="H20" s="333"/>
      <c r="I20" s="333"/>
      <c r="J20" s="333"/>
      <c r="K20" s="333"/>
      <c r="L20" s="334"/>
      <c r="N20" s="2" t="s">
        <v>165</v>
      </c>
      <c r="O20" s="2" t="s">
        <v>175</v>
      </c>
      <c r="P20" s="2" t="s">
        <v>176</v>
      </c>
      <c r="Q20" s="2" t="s">
        <v>177</v>
      </c>
    </row>
    <row r="21" spans="1:29" ht="36" customHeight="1">
      <c r="A21" s="286"/>
      <c r="B21" s="287"/>
      <c r="C21" s="288"/>
      <c r="D21" s="110" t="s">
        <v>198</v>
      </c>
      <c r="E21" s="273" t="s">
        <v>174</v>
      </c>
      <c r="F21" s="347"/>
      <c r="G21" s="332"/>
      <c r="H21" s="333"/>
      <c r="I21" s="333"/>
      <c r="J21" s="333"/>
      <c r="K21" s="333"/>
      <c r="L21" s="334"/>
      <c r="N21" s="2" t="s">
        <v>165</v>
      </c>
      <c r="O21" s="2" t="s">
        <v>175</v>
      </c>
      <c r="P21" s="2" t="s">
        <v>176</v>
      </c>
      <c r="Q21" s="2" t="s">
        <v>177</v>
      </c>
    </row>
    <row r="22" spans="1:29" ht="72" customHeight="1">
      <c r="A22" s="286"/>
      <c r="B22" s="287"/>
      <c r="C22" s="288"/>
      <c r="D22" s="110" t="s">
        <v>199</v>
      </c>
      <c r="E22" s="273" t="s">
        <v>174</v>
      </c>
      <c r="F22" s="347"/>
      <c r="G22" s="332"/>
      <c r="H22" s="333"/>
      <c r="I22" s="333"/>
      <c r="J22" s="333"/>
      <c r="K22" s="333"/>
      <c r="L22" s="334"/>
      <c r="N22" s="2" t="s">
        <v>165</v>
      </c>
      <c r="O22" s="2" t="s">
        <v>175</v>
      </c>
      <c r="P22" s="2" t="s">
        <v>176</v>
      </c>
      <c r="Q22" s="2" t="s">
        <v>177</v>
      </c>
    </row>
    <row r="23" spans="1:29" ht="20.100000000000001" customHeight="1">
      <c r="A23" s="283" t="s">
        <v>23</v>
      </c>
      <c r="B23" s="284"/>
      <c r="C23" s="285"/>
      <c r="D23" s="166" t="s">
        <v>24</v>
      </c>
      <c r="E23" s="327" t="s">
        <v>25</v>
      </c>
      <c r="F23" s="328"/>
      <c r="G23" s="59" t="s">
        <v>26</v>
      </c>
      <c r="H23" s="45"/>
      <c r="I23" s="52" t="s">
        <v>27</v>
      </c>
      <c r="J23" s="53" t="s">
        <v>28</v>
      </c>
      <c r="K23" s="54"/>
      <c r="L23" s="55" t="s">
        <v>27</v>
      </c>
    </row>
    <row r="24" spans="1:29" ht="20.100000000000001" customHeight="1">
      <c r="A24" s="286"/>
      <c r="B24" s="287"/>
      <c r="C24" s="288"/>
      <c r="D24" s="166" t="s">
        <v>29</v>
      </c>
      <c r="E24" s="327" t="s">
        <v>30</v>
      </c>
      <c r="F24" s="328"/>
      <c r="G24" s="289"/>
      <c r="H24" s="290"/>
      <c r="I24" s="291" t="s">
        <v>15</v>
      </c>
      <c r="J24" s="292"/>
      <c r="K24" s="292"/>
      <c r="L24" s="293"/>
      <c r="U24" s="5"/>
      <c r="V24" s="5"/>
      <c r="W24" s="5"/>
      <c r="X24" s="5"/>
    </row>
    <row r="25" spans="1:29" ht="20.100000000000001" customHeight="1">
      <c r="A25" s="286"/>
      <c r="B25" s="287"/>
      <c r="C25" s="288"/>
      <c r="D25" s="166" t="str">
        <f>"着工"&amp;IF($G$7&lt;&gt;$N$7,"","（予定）")&amp;"年月"&amp;IF(OR($G$7=$O$7,$G$7=$P$7),"（当初）","")</f>
        <v>着工年月</v>
      </c>
      <c r="E25" s="354" t="s">
        <v>31</v>
      </c>
      <c r="F25" s="328"/>
      <c r="G25" s="267"/>
      <c r="H25" s="268"/>
      <c r="I25" s="50" t="s">
        <v>21</v>
      </c>
      <c r="J25" s="294"/>
      <c r="K25" s="295"/>
      <c r="L25" s="20" t="s">
        <v>22</v>
      </c>
      <c r="U25" s="5"/>
      <c r="V25" s="5"/>
      <c r="W25" s="5"/>
      <c r="X25" s="5"/>
    </row>
    <row r="26" spans="1:29" ht="20.100000000000001" customHeight="1">
      <c r="A26" s="286"/>
      <c r="B26" s="287"/>
      <c r="C26" s="288"/>
      <c r="D26" s="166" t="str">
        <f>"竣工"&amp;IF($G$7&lt;&gt;$N$7,"","（予定）")&amp;"年月"&amp;IF(OR($G$7=$O$7,$G$7=$P$7),"（当初）","")</f>
        <v>竣工年月</v>
      </c>
      <c r="E26" s="257" t="s">
        <v>31</v>
      </c>
      <c r="F26" s="258"/>
      <c r="G26" s="296"/>
      <c r="H26" s="297"/>
      <c r="I26" s="19" t="s">
        <v>21</v>
      </c>
      <c r="J26" s="298"/>
      <c r="K26" s="299"/>
      <c r="L26" s="51" t="s">
        <v>22</v>
      </c>
      <c r="U26" s="5"/>
      <c r="V26" s="5"/>
      <c r="W26" s="5"/>
      <c r="X26" s="5"/>
    </row>
    <row r="27" spans="1:29" ht="20.100000000000001" customHeight="1">
      <c r="A27" s="286"/>
      <c r="B27" s="287"/>
      <c r="C27" s="288"/>
      <c r="D27" s="266" t="s">
        <v>32</v>
      </c>
      <c r="E27" s="304" t="s">
        <v>33</v>
      </c>
      <c r="F27" s="305"/>
      <c r="G27" s="335"/>
      <c r="H27" s="336"/>
      <c r="I27" s="336"/>
      <c r="J27" s="336"/>
      <c r="K27" s="336"/>
      <c r="L27" s="337"/>
      <c r="N27" s="2" t="s">
        <v>34</v>
      </c>
      <c r="O27" s="2" t="s">
        <v>35</v>
      </c>
      <c r="P27" s="2" t="s">
        <v>36</v>
      </c>
      <c r="Q27" s="2" t="s">
        <v>37</v>
      </c>
    </row>
    <row r="28" spans="1:29" ht="20.100000000000001" customHeight="1">
      <c r="A28" s="286"/>
      <c r="B28" s="287"/>
      <c r="C28" s="288"/>
      <c r="D28" s="266"/>
      <c r="E28" s="257" t="s">
        <v>38</v>
      </c>
      <c r="F28" s="258"/>
      <c r="G28" s="341"/>
      <c r="H28" s="342"/>
      <c r="I28" s="342"/>
      <c r="J28" s="342"/>
      <c r="K28" s="342"/>
      <c r="L28" s="343"/>
    </row>
    <row r="29" spans="1:29" ht="32.1" customHeight="1">
      <c r="A29" s="286"/>
      <c r="B29" s="287"/>
      <c r="C29" s="288"/>
      <c r="D29" s="10" t="s">
        <v>39</v>
      </c>
      <c r="E29" s="272" t="s">
        <v>200</v>
      </c>
      <c r="F29" s="273"/>
      <c r="G29" s="348"/>
      <c r="H29" s="349"/>
      <c r="I29" s="349"/>
      <c r="J29" s="349"/>
      <c r="K29" s="349"/>
      <c r="L29" s="350"/>
      <c r="N29" s="2" t="s">
        <v>40</v>
      </c>
      <c r="O29" s="2" t="s">
        <v>41</v>
      </c>
      <c r="P29" s="2" t="s">
        <v>201</v>
      </c>
      <c r="U29" s="1"/>
      <c r="V29" s="1"/>
      <c r="W29" s="1"/>
      <c r="X29" s="1"/>
      <c r="Y29" s="1"/>
      <c r="Z29" s="1"/>
      <c r="AA29" s="1"/>
      <c r="AB29" s="1"/>
      <c r="AC29" s="1"/>
    </row>
    <row r="30" spans="1:29" ht="20.100000000000001" customHeight="1">
      <c r="A30" s="286"/>
      <c r="B30" s="287"/>
      <c r="C30" s="288"/>
      <c r="D30" s="309" t="s">
        <v>42</v>
      </c>
      <c r="E30" s="311" t="s">
        <v>43</v>
      </c>
      <c r="F30" s="312"/>
      <c r="G30" s="313"/>
      <c r="H30" s="314"/>
      <c r="I30" s="314"/>
      <c r="J30" s="314"/>
      <c r="K30" s="314"/>
      <c r="L30" s="315"/>
      <c r="N30" s="2" t="s">
        <v>44</v>
      </c>
      <c r="O30" s="2" t="s">
        <v>45</v>
      </c>
      <c r="U30" s="1"/>
      <c r="V30" s="1"/>
      <c r="W30" s="1"/>
      <c r="X30" s="1"/>
      <c r="Y30" s="1"/>
      <c r="Z30" s="1"/>
      <c r="AA30" s="1"/>
      <c r="AB30" s="1"/>
      <c r="AC30" s="1"/>
    </row>
    <row r="31" spans="1:29" ht="20.100000000000001" customHeight="1">
      <c r="A31" s="286"/>
      <c r="B31" s="287"/>
      <c r="C31" s="288"/>
      <c r="D31" s="310"/>
      <c r="E31" s="316" t="s">
        <v>46</v>
      </c>
      <c r="F31" s="317"/>
      <c r="G31" s="259"/>
      <c r="H31" s="260"/>
      <c r="I31" s="260"/>
      <c r="J31" s="260"/>
      <c r="K31" s="260"/>
      <c r="L31" s="261"/>
      <c r="U31" s="1"/>
      <c r="V31" s="1"/>
      <c r="W31" s="1"/>
      <c r="X31" s="1"/>
      <c r="Y31" s="1"/>
      <c r="Z31" s="1"/>
      <c r="AA31" s="1"/>
      <c r="AB31" s="1"/>
      <c r="AC31" s="1"/>
    </row>
    <row r="32" spans="1:29" ht="20.100000000000001" customHeight="1">
      <c r="A32" s="286"/>
      <c r="B32" s="287"/>
      <c r="C32" s="288"/>
      <c r="D32" s="318" t="s">
        <v>173</v>
      </c>
      <c r="E32" s="304" t="s">
        <v>47</v>
      </c>
      <c r="F32" s="305"/>
      <c r="G32" s="306"/>
      <c r="H32" s="307"/>
      <c r="I32" s="307"/>
      <c r="J32" s="307"/>
      <c r="K32" s="307"/>
      <c r="L32" s="308"/>
      <c r="N32" s="2" t="s">
        <v>48</v>
      </c>
      <c r="O32" s="2" t="s">
        <v>49</v>
      </c>
      <c r="P32" s="60" t="s">
        <v>37</v>
      </c>
      <c r="U32" s="1"/>
      <c r="V32" s="1"/>
      <c r="W32" s="1"/>
      <c r="X32" s="1"/>
      <c r="Y32" s="1"/>
      <c r="Z32" s="1"/>
      <c r="AA32" s="1"/>
      <c r="AB32" s="1"/>
      <c r="AC32" s="1"/>
    </row>
    <row r="33" spans="1:24" ht="20.100000000000001" customHeight="1">
      <c r="A33" s="286"/>
      <c r="B33" s="287"/>
      <c r="C33" s="288"/>
      <c r="D33" s="266"/>
      <c r="E33" s="257" t="str">
        <f>"（"&amp;IF($G32=$N32,"建物の所有者",IF($G32=$O32,"建物の所有者",IF($G32="","建物の所有者、その他の内容","その他の内容")))&amp;"）"</f>
        <v>（建物の所有者、その他の内容）</v>
      </c>
      <c r="F33" s="258"/>
      <c r="G33" s="259"/>
      <c r="H33" s="260"/>
      <c r="I33" s="260"/>
      <c r="J33" s="260"/>
      <c r="K33" s="260"/>
      <c r="L33" s="261"/>
    </row>
    <row r="34" spans="1:24" ht="20.100000000000001" customHeight="1">
      <c r="A34" s="286"/>
      <c r="B34" s="287"/>
      <c r="C34" s="288"/>
      <c r="D34" s="266" t="s">
        <v>20</v>
      </c>
      <c r="E34" s="304" t="str">
        <f>IF($G32=$N32,"[取得済み,取得予定]",IF($G32=$O32,"[賃貸借契約済み,賃貸借契約予定]","[取得済み,取得予定,賃貸借契約済み,賃貸借契約予定]"))&amp;"　から選択"</f>
        <v>[取得済み,取得予定,賃貸借契約済み,賃貸借契約予定]　から選択</v>
      </c>
      <c r="F34" s="305"/>
      <c r="G34" s="306"/>
      <c r="H34" s="307"/>
      <c r="I34" s="307"/>
      <c r="J34" s="307"/>
      <c r="K34" s="307"/>
      <c r="L34" s="308"/>
      <c r="N34" s="2" t="str">
        <f>IF($G32=$N32,"取得済み",IF($G32=$O32,"賃貸借契約済み",""))</f>
        <v/>
      </c>
      <c r="O34" s="2" t="str">
        <f>IF($G32=$N32,"取得予定",IF($G32=$O32,"賃貸借契約予定",""))</f>
        <v/>
      </c>
    </row>
    <row r="35" spans="1:24" ht="20.100000000000001" customHeight="1">
      <c r="A35" s="286"/>
      <c r="B35" s="287"/>
      <c r="C35" s="288"/>
      <c r="D35" s="266"/>
      <c r="E35" s="257" t="str">
        <f>"（"&amp;IF($G32=$N32,IF($G34=$N34,"取得時期",IF($G34=$O34,"取得予定時期","取得(予定)時期")),IF($G32=$O32,IF($G34=$N34,"賃貸借契約締結時期",IF($G34=$O34,"賃貸借契約締結予定時期","賃貸借契約締結(予定)時期")),"取得(予定)時期賃貸借契約締結(予定)時期"))&amp;"）"</f>
        <v>（取得(予定)時期賃貸借契約締結(予定)時期）</v>
      </c>
      <c r="F35" s="258"/>
      <c r="G35" s="300"/>
      <c r="H35" s="301"/>
      <c r="I35" s="56" t="s">
        <v>21</v>
      </c>
      <c r="J35" s="302"/>
      <c r="K35" s="303"/>
      <c r="L35" s="57" t="s">
        <v>22</v>
      </c>
    </row>
    <row r="36" spans="1:24" ht="20.100000000000001" customHeight="1">
      <c r="A36" s="11"/>
      <c r="B36" s="355" t="s">
        <v>50</v>
      </c>
      <c r="C36" s="285"/>
      <c r="D36" s="166" t="s">
        <v>51</v>
      </c>
      <c r="E36" s="327" t="s">
        <v>52</v>
      </c>
      <c r="F36" s="328"/>
      <c r="G36" s="356"/>
      <c r="H36" s="357"/>
      <c r="I36" s="357"/>
      <c r="J36" s="357"/>
      <c r="K36" s="357"/>
      <c r="L36" s="358"/>
      <c r="N36" s="2" t="s">
        <v>53</v>
      </c>
      <c r="O36" s="2" t="s">
        <v>54</v>
      </c>
      <c r="U36" s="5"/>
      <c r="V36" s="5"/>
      <c r="W36" s="5"/>
      <c r="X36" s="5"/>
    </row>
    <row r="37" spans="1:24" ht="20.100000000000001" customHeight="1">
      <c r="A37" s="11"/>
      <c r="B37" s="286"/>
      <c r="C37" s="288"/>
      <c r="D37" s="166" t="s">
        <v>55</v>
      </c>
      <c r="E37" s="327" t="s">
        <v>56</v>
      </c>
      <c r="F37" s="328"/>
      <c r="G37" s="356"/>
      <c r="H37" s="357"/>
      <c r="I37" s="357"/>
      <c r="J37" s="357"/>
      <c r="K37" s="357"/>
      <c r="L37" s="358"/>
      <c r="N37" s="15" t="s">
        <v>57</v>
      </c>
      <c r="O37" s="15" t="s">
        <v>58</v>
      </c>
      <c r="P37" s="2" t="s">
        <v>59</v>
      </c>
      <c r="U37" s="5"/>
      <c r="V37" s="5"/>
      <c r="W37" s="5"/>
      <c r="X37" s="5"/>
    </row>
    <row r="38" spans="1:24" ht="28.15" customHeight="1">
      <c r="A38" s="11"/>
      <c r="B38" s="11"/>
      <c r="C38" s="262" t="s">
        <v>60</v>
      </c>
      <c r="D38" s="166" t="s">
        <v>61</v>
      </c>
      <c r="E38" s="327" t="s">
        <v>62</v>
      </c>
      <c r="F38" s="328"/>
      <c r="G38" s="296"/>
      <c r="H38" s="297"/>
      <c r="I38" s="360" t="s">
        <v>63</v>
      </c>
      <c r="J38" s="361"/>
      <c r="K38" s="361"/>
      <c r="L38" s="362"/>
    </row>
    <row r="39" spans="1:24" ht="20.100000000000001" customHeight="1">
      <c r="A39" s="11"/>
      <c r="B39" s="11"/>
      <c r="C39" s="359"/>
      <c r="D39" s="278" t="s">
        <v>64</v>
      </c>
      <c r="E39" s="304" t="s">
        <v>65</v>
      </c>
      <c r="F39" s="305"/>
      <c r="G39" s="306"/>
      <c r="H39" s="307"/>
      <c r="I39" s="307"/>
      <c r="J39" s="307"/>
      <c r="K39" s="307"/>
      <c r="L39" s="308"/>
      <c r="N39" s="2" t="s">
        <v>66</v>
      </c>
      <c r="O39" s="2" t="s">
        <v>67</v>
      </c>
      <c r="P39" s="2" t="s">
        <v>19</v>
      </c>
    </row>
    <row r="40" spans="1:24" ht="20.100000000000001" customHeight="1">
      <c r="A40" s="11"/>
      <c r="B40" s="11"/>
      <c r="C40" s="359"/>
      <c r="D40" s="278"/>
      <c r="E40" s="257" t="s">
        <v>38</v>
      </c>
      <c r="F40" s="258"/>
      <c r="G40" s="259"/>
      <c r="H40" s="260"/>
      <c r="I40" s="260"/>
      <c r="J40" s="260"/>
      <c r="K40" s="260"/>
      <c r="L40" s="261"/>
    </row>
    <row r="41" spans="1:24" ht="20.100000000000001" customHeight="1">
      <c r="A41" s="11"/>
      <c r="B41" s="11"/>
      <c r="C41" s="359"/>
      <c r="D41" s="278" t="s">
        <v>68</v>
      </c>
      <c r="E41" s="304" t="s">
        <v>69</v>
      </c>
      <c r="F41" s="305"/>
      <c r="G41" s="306"/>
      <c r="H41" s="307"/>
      <c r="I41" s="307"/>
      <c r="J41" s="307"/>
      <c r="K41" s="307"/>
      <c r="L41" s="308"/>
      <c r="N41" s="2" t="s">
        <v>70</v>
      </c>
      <c r="O41" s="2" t="s">
        <v>71</v>
      </c>
      <c r="P41" s="2" t="s">
        <v>19</v>
      </c>
    </row>
    <row r="42" spans="1:24" ht="20.100000000000001" customHeight="1">
      <c r="A42" s="11"/>
      <c r="B42" s="11"/>
      <c r="C42" s="359"/>
      <c r="D42" s="278"/>
      <c r="E42" s="257" t="s">
        <v>38</v>
      </c>
      <c r="F42" s="258"/>
      <c r="G42" s="259"/>
      <c r="H42" s="260"/>
      <c r="I42" s="260"/>
      <c r="J42" s="260"/>
      <c r="K42" s="260"/>
      <c r="L42" s="261"/>
    </row>
    <row r="43" spans="1:24" ht="20.100000000000001" customHeight="1">
      <c r="A43" s="11"/>
      <c r="B43" s="11"/>
      <c r="C43" s="359"/>
      <c r="D43" s="262" t="s">
        <v>72</v>
      </c>
      <c r="E43" s="109" t="s">
        <v>73</v>
      </c>
      <c r="F43" s="109" t="s">
        <v>74</v>
      </c>
      <c r="G43" s="264"/>
      <c r="H43" s="265"/>
      <c r="I43" s="265"/>
      <c r="J43" s="265"/>
      <c r="K43" s="265"/>
      <c r="L43" s="113" t="s">
        <v>15</v>
      </c>
    </row>
    <row r="44" spans="1:24" ht="20.100000000000001" customHeight="1">
      <c r="A44" s="11"/>
      <c r="B44" s="11"/>
      <c r="C44" s="359"/>
      <c r="D44" s="263"/>
      <c r="E44" s="109" t="s">
        <v>75</v>
      </c>
      <c r="F44" s="109" t="s">
        <v>76</v>
      </c>
      <c r="G44" s="264"/>
      <c r="H44" s="265"/>
      <c r="I44" s="265"/>
      <c r="J44" s="265"/>
      <c r="K44" s="265"/>
      <c r="L44" s="113" t="s">
        <v>15</v>
      </c>
    </row>
    <row r="45" spans="1:24" ht="42" customHeight="1">
      <c r="A45" s="11"/>
      <c r="B45" s="11"/>
      <c r="C45" s="263"/>
      <c r="D45" s="110" t="s">
        <v>202</v>
      </c>
      <c r="E45" s="328" t="s">
        <v>77</v>
      </c>
      <c r="F45" s="347"/>
      <c r="G45" s="363"/>
      <c r="H45" s="364"/>
      <c r="I45" s="364"/>
      <c r="J45" s="364"/>
      <c r="K45" s="364"/>
      <c r="L45" s="365"/>
    </row>
    <row r="46" spans="1:24" ht="28.15" customHeight="1">
      <c r="A46" s="11"/>
      <c r="B46" s="12"/>
      <c r="C46" s="266" t="s">
        <v>78</v>
      </c>
      <c r="D46" s="166" t="s">
        <v>79</v>
      </c>
      <c r="E46" s="327" t="s">
        <v>80</v>
      </c>
      <c r="F46" s="328"/>
      <c r="G46" s="267"/>
      <c r="H46" s="268"/>
      <c r="I46" s="269" t="s">
        <v>81</v>
      </c>
      <c r="J46" s="270"/>
      <c r="K46" s="270"/>
      <c r="L46" s="271"/>
    </row>
    <row r="47" spans="1:24" ht="72" customHeight="1">
      <c r="A47" s="12"/>
      <c r="B47" s="14"/>
      <c r="C47" s="266"/>
      <c r="D47" s="166" t="s">
        <v>82</v>
      </c>
      <c r="E47" s="272" t="s">
        <v>83</v>
      </c>
      <c r="F47" s="273"/>
      <c r="G47" s="274"/>
      <c r="H47" s="275"/>
      <c r="I47" s="275"/>
      <c r="J47" s="275"/>
      <c r="K47" s="275"/>
      <c r="L47" s="276"/>
    </row>
    <row r="48" spans="1:24" ht="72" customHeight="1" thickBot="1">
      <c r="A48" s="13"/>
      <c r="B48" s="277" t="s">
        <v>84</v>
      </c>
      <c r="C48" s="278"/>
      <c r="D48" s="167" t="s">
        <v>55</v>
      </c>
      <c r="E48" s="273" t="s">
        <v>85</v>
      </c>
      <c r="F48" s="279"/>
      <c r="G48" s="280"/>
      <c r="H48" s="281"/>
      <c r="I48" s="281"/>
      <c r="J48" s="281"/>
      <c r="K48" s="281"/>
      <c r="L48" s="282"/>
    </row>
    <row r="49" spans="1:12" ht="20.100000000000001" customHeight="1">
      <c r="A49" s="3"/>
      <c r="B49" s="3"/>
      <c r="C49" s="256" t="s">
        <v>86</v>
      </c>
      <c r="D49" s="256"/>
      <c r="E49" s="256"/>
      <c r="F49" s="256"/>
      <c r="G49" s="256"/>
      <c r="H49" s="256"/>
      <c r="I49" s="256"/>
      <c r="J49" s="256"/>
      <c r="K49" s="256"/>
      <c r="L49" s="256"/>
    </row>
    <row r="50" spans="1:12" ht="20.100000000000001" customHeight="1">
      <c r="A50" s="3"/>
      <c r="B50" s="3"/>
      <c r="C50" s="256"/>
      <c r="D50" s="256"/>
      <c r="E50" s="256"/>
      <c r="F50" s="256"/>
      <c r="G50" s="256"/>
      <c r="H50" s="256"/>
      <c r="I50" s="256"/>
      <c r="J50" s="256"/>
      <c r="K50" s="256"/>
      <c r="L50" s="256"/>
    </row>
  </sheetData>
  <sheetProtection algorithmName="SHA-512" hashValue="+xDTIJQdrYS/ays1UatmP+ZbV8phRH2ZPVmPY2au+1IYGBgD4yhQ+YRQ4sEAE4Tjcc8RFmLJgC3aX5BpiRJm8A==" saltValue="Qxgyzc6udiYjaf4Li27JrA==" spinCount="100000" sheet="1" objects="1" scenarios="1"/>
  <protectedRanges>
    <protectedRange sqref="F5 G7:L8 G11 G12:L14 G15:H15 J15:K15 H23 K23 G24:G26 J25:J26 G35 J35 G36:L37 G38 G47:L48 G39:L42 G43:K44 G45:G46 G10:L10 G16:L22 G27:L34" name="入力箇所_3"/>
    <protectedRange sqref="G9:L9" name="入力箇所_1_2"/>
  </protectedRanges>
  <mergeCells count="113">
    <mergeCell ref="G1:L1"/>
    <mergeCell ref="G2:L2"/>
    <mergeCell ref="A3:L3"/>
    <mergeCell ref="M3:X3"/>
    <mergeCell ref="A5:C5"/>
    <mergeCell ref="F5:L5"/>
    <mergeCell ref="A7:D7"/>
    <mergeCell ref="E7:F7"/>
    <mergeCell ref="G7:L7"/>
    <mergeCell ref="A8:C22"/>
    <mergeCell ref="E8:F8"/>
    <mergeCell ref="G8:L8"/>
    <mergeCell ref="E9:F9"/>
    <mergeCell ref="G9:L9"/>
    <mergeCell ref="E10:F10"/>
    <mergeCell ref="G10:L10"/>
    <mergeCell ref="D14:D15"/>
    <mergeCell ref="E14:F14"/>
    <mergeCell ref="G14:L14"/>
    <mergeCell ref="E15:F15"/>
    <mergeCell ref="G15:H15"/>
    <mergeCell ref="J15:K15"/>
    <mergeCell ref="E11:F11"/>
    <mergeCell ref="G11:H11"/>
    <mergeCell ref="I11:L11"/>
    <mergeCell ref="D12:D13"/>
    <mergeCell ref="E12:F12"/>
    <mergeCell ref="G12:L12"/>
    <mergeCell ref="E13:F13"/>
    <mergeCell ref="G13:L13"/>
    <mergeCell ref="E19:F19"/>
    <mergeCell ref="G19:L19"/>
    <mergeCell ref="E20:F20"/>
    <mergeCell ref="G20:L20"/>
    <mergeCell ref="E21:F21"/>
    <mergeCell ref="G21:L21"/>
    <mergeCell ref="E16:F16"/>
    <mergeCell ref="G16:L16"/>
    <mergeCell ref="E17:F17"/>
    <mergeCell ref="G17:L17"/>
    <mergeCell ref="E18:F18"/>
    <mergeCell ref="G18:L18"/>
    <mergeCell ref="E22:F22"/>
    <mergeCell ref="G22:L22"/>
    <mergeCell ref="A23:C35"/>
    <mergeCell ref="E23:F23"/>
    <mergeCell ref="E24:F24"/>
    <mergeCell ref="G24:H24"/>
    <mergeCell ref="I24:L24"/>
    <mergeCell ref="E25:F25"/>
    <mergeCell ref="G25:H25"/>
    <mergeCell ref="J25:K25"/>
    <mergeCell ref="E29:F29"/>
    <mergeCell ref="G29:L29"/>
    <mergeCell ref="D30:D31"/>
    <mergeCell ref="E30:F30"/>
    <mergeCell ref="G30:L30"/>
    <mergeCell ref="E31:F31"/>
    <mergeCell ref="G31:L31"/>
    <mergeCell ref="E26:F26"/>
    <mergeCell ref="G26:H26"/>
    <mergeCell ref="J26:K26"/>
    <mergeCell ref="D27:D28"/>
    <mergeCell ref="E27:F27"/>
    <mergeCell ref="G27:L27"/>
    <mergeCell ref="E28:F28"/>
    <mergeCell ref="G28:L28"/>
    <mergeCell ref="J35:K35"/>
    <mergeCell ref="B36:C37"/>
    <mergeCell ref="E36:F36"/>
    <mergeCell ref="G36:L36"/>
    <mergeCell ref="E37:F37"/>
    <mergeCell ref="G37:L37"/>
    <mergeCell ref="D32:D33"/>
    <mergeCell ref="E32:F32"/>
    <mergeCell ref="G32:L32"/>
    <mergeCell ref="E33:F33"/>
    <mergeCell ref="G33:L33"/>
    <mergeCell ref="D34:D35"/>
    <mergeCell ref="E34:F34"/>
    <mergeCell ref="G34:L34"/>
    <mergeCell ref="E35:F35"/>
    <mergeCell ref="G35:H35"/>
    <mergeCell ref="E41:F41"/>
    <mergeCell ref="G41:L41"/>
    <mergeCell ref="E42:F42"/>
    <mergeCell ref="G42:L42"/>
    <mergeCell ref="D43:D44"/>
    <mergeCell ref="G43:K43"/>
    <mergeCell ref="G44:K44"/>
    <mergeCell ref="C38:C45"/>
    <mergeCell ref="E38:F38"/>
    <mergeCell ref="G38:H38"/>
    <mergeCell ref="I38:L38"/>
    <mergeCell ref="D39:D40"/>
    <mergeCell ref="E39:F39"/>
    <mergeCell ref="G39:L39"/>
    <mergeCell ref="E40:F40"/>
    <mergeCell ref="G40:L40"/>
    <mergeCell ref="D41:D42"/>
    <mergeCell ref="B48:C48"/>
    <mergeCell ref="E48:F48"/>
    <mergeCell ref="G48:L48"/>
    <mergeCell ref="C49:L49"/>
    <mergeCell ref="C50:L50"/>
    <mergeCell ref="E45:F45"/>
    <mergeCell ref="G45:L45"/>
    <mergeCell ref="C46:C47"/>
    <mergeCell ref="E46:F46"/>
    <mergeCell ref="G46:H46"/>
    <mergeCell ref="I46:L46"/>
    <mergeCell ref="E47:F47"/>
    <mergeCell ref="G47:L47"/>
  </mergeCells>
  <phoneticPr fontId="1"/>
  <conditionalFormatting sqref="G14 G15:L15">
    <cfRule type="expression" dxfId="26" priority="3">
      <formula>AND($G$12=$P$12)</formula>
    </cfRule>
  </conditionalFormatting>
  <conditionalFormatting sqref="G34 G35:L35">
    <cfRule type="expression" dxfId="25" priority="6">
      <formula>$G$32=$P$32</formula>
    </cfRule>
  </conditionalFormatting>
  <conditionalFormatting sqref="G38:I38 G39 G40:L40 G41 G42:L42 G43:G45">
    <cfRule type="expression" dxfId="24" priority="8">
      <formula>$G$37=$O$37</formula>
    </cfRule>
  </conditionalFormatting>
  <conditionalFormatting sqref="G46:I46 G47:L47">
    <cfRule type="expression" dxfId="23" priority="9">
      <formula>$G$37=$N$37</formula>
    </cfRule>
  </conditionalFormatting>
  <conditionalFormatting sqref="G16:L22">
    <cfRule type="expression" dxfId="22" priority="1">
      <formula>OR($G$7=$O$7,$G$7=$P$7,$G$7=$Q$7)</formula>
    </cfRule>
  </conditionalFormatting>
  <conditionalFormatting sqref="G28:L28">
    <cfRule type="expression" dxfId="21" priority="4">
      <formula>OR($G$27=$N$27,$G$27=$O$27,$G$27=$P$27)</formula>
    </cfRule>
  </conditionalFormatting>
  <conditionalFormatting sqref="G29:L31">
    <cfRule type="expression" dxfId="20" priority="2">
      <formula>$G$7=$N$7</formula>
    </cfRule>
  </conditionalFormatting>
  <conditionalFormatting sqref="G31:L31">
    <cfRule type="expression" dxfId="19" priority="5">
      <formula>$G$30=$N$30</formula>
    </cfRule>
  </conditionalFormatting>
  <conditionalFormatting sqref="G40:L40">
    <cfRule type="expression" dxfId="18" priority="10">
      <formula>OR($G$39=$N$39,$G$39=$O$39)</formula>
    </cfRule>
  </conditionalFormatting>
  <conditionalFormatting sqref="G42:L42">
    <cfRule type="expression" dxfId="17" priority="11">
      <formula>OR($G$41=$N$41,$G$41=$O$41)</formula>
    </cfRule>
  </conditionalFormatting>
  <conditionalFormatting sqref="G48:L48">
    <cfRule type="expression" dxfId="16" priority="7">
      <formula>$G$36=$N$36</formula>
    </cfRule>
  </conditionalFormatting>
  <dataValidations count="22">
    <dataValidation type="list" allowBlank="1" showInputMessage="1" showErrorMessage="1" sqref="G36" xr:uid="{DDE5BA5F-2B23-41F0-AFFE-AC0E99C08880}">
      <formula1>$N$36:$O$36</formula1>
    </dataValidation>
    <dataValidation type="list" allowBlank="1" showInputMessage="1" showErrorMessage="1" sqref="G27" xr:uid="{2F5DE5A8-1DAF-4592-9F64-D640B714200D}">
      <formula1>$N$27:$Q$27</formula1>
    </dataValidation>
    <dataValidation type="list" allowBlank="1" showInputMessage="1" showErrorMessage="1" sqref="G32" xr:uid="{D5906D62-7C93-4340-A143-833D1C8FA59E}">
      <formula1>$N$32:$P$32</formula1>
    </dataValidation>
    <dataValidation type="list" allowBlank="1" showInputMessage="1" showErrorMessage="1" sqref="G41" xr:uid="{91A4E508-58DB-4511-B8D1-5200CA3EE921}">
      <formula1>$N$41:$P$41</formula1>
    </dataValidation>
    <dataValidation type="list" allowBlank="1" showInputMessage="1" showErrorMessage="1" sqref="G30:L30" xr:uid="{6CA63FBC-1B78-4F98-A1D3-91205E2B7C55}">
      <formula1>$N$30:$O$30</formula1>
    </dataValidation>
    <dataValidation type="list" allowBlank="1" showInputMessage="1" showErrorMessage="1" sqref="G29:L29" xr:uid="{3EA68BFA-FEDE-43C5-96AD-0FA49148D6BD}">
      <formula1>$N$29:$P$29</formula1>
    </dataValidation>
    <dataValidation type="list" allowBlank="1" showInputMessage="1" showErrorMessage="1" sqref="G19:L19" xr:uid="{DFF853CA-C195-4040-9A1E-F9BFD78C6531}">
      <formula1>$N$19:$Q$19</formula1>
    </dataValidation>
    <dataValidation type="list" allowBlank="1" showInputMessage="1" showErrorMessage="1" sqref="G18:L18" xr:uid="{A80D44AD-2C1E-4757-9CC7-A805B31D8693}">
      <formula1>$N$18:$Q$18</formula1>
    </dataValidation>
    <dataValidation type="list" allowBlank="1" showInputMessage="1" showErrorMessage="1" sqref="G17:L17" xr:uid="{AE8617DF-99CC-44CB-BC82-B75530193A20}">
      <formula1>$N$17:$Q$17</formula1>
    </dataValidation>
    <dataValidation type="list" allowBlank="1" showInputMessage="1" showErrorMessage="1" sqref="G20:L20" xr:uid="{B359A97D-941C-460E-9B36-5C0EC3DDD190}">
      <formula1>$N$20:$Q$20</formula1>
    </dataValidation>
    <dataValidation type="list" allowBlank="1" showInputMessage="1" showErrorMessage="1" sqref="G21:L21" xr:uid="{9AEE1310-6B91-4D17-9128-6DD772D6056D}">
      <formula1>$N$21:$Q$21</formula1>
    </dataValidation>
    <dataValidation type="list" allowBlank="1" showInputMessage="1" showErrorMessage="1" sqref="G22:L22" xr:uid="{7218776A-A4DD-406A-817D-704FB928BBDD}">
      <formula1>$N$22:$Q$22</formula1>
    </dataValidation>
    <dataValidation type="list" allowBlank="1" showInputMessage="1" showErrorMessage="1" sqref="G34" xr:uid="{C625BA75-F4CA-4A75-8B79-D6E8625556F8}">
      <formula1>$N$34:$O$34</formula1>
    </dataValidation>
    <dataValidation type="list" allowBlank="1" showInputMessage="1" showErrorMessage="1" sqref="G14" xr:uid="{2363020E-349A-4B1C-9DDC-8E0288D97BE0}">
      <formula1>$N$14:$O$14</formula1>
    </dataValidation>
    <dataValidation type="list" allowBlank="1" showInputMessage="1" showErrorMessage="1" sqref="G12" xr:uid="{5AB013FE-1976-4D50-9B9C-583897C77751}">
      <formula1>$N$12:$P$12</formula1>
    </dataValidation>
    <dataValidation type="whole" allowBlank="1" showInputMessage="1" showErrorMessage="1" sqref="G38:H38 G46:H46" xr:uid="{79396809-28D0-4DA4-B1FC-60EF05C6D5F3}">
      <formula1>0</formula1>
      <formula2>9999</formula2>
    </dataValidation>
    <dataValidation type="list" allowBlank="1" showInputMessage="1" showErrorMessage="1" sqref="G37" xr:uid="{955206E3-14AD-4B77-9A3E-4DF24F6BCBD7}">
      <formula1>$N$37:$P$37</formula1>
    </dataValidation>
    <dataValidation type="list" allowBlank="1" showInputMessage="1" showErrorMessage="1" sqref="G39" xr:uid="{CC7494D5-6AD9-498E-997F-65970A2A295D}">
      <formula1>$N$39:$P$39</formula1>
    </dataValidation>
    <dataValidation type="list" allowBlank="1" showInputMessage="1" showErrorMessage="1" sqref="G7:L7" xr:uid="{E81D56E9-11A6-40A9-8114-8B980F15038D}">
      <formula1>$N$7:$Q$7</formula1>
    </dataValidation>
    <dataValidation type="list" allowBlank="1" showInputMessage="1" showErrorMessage="1" sqref="G45:L45" xr:uid="{FE5B817B-3103-42C7-838C-8C2A03254DC2}">
      <formula1>"適合,不適合"</formula1>
    </dataValidation>
    <dataValidation type="list" allowBlank="1" showInputMessage="1" showErrorMessage="1" sqref="G9:L9" xr:uid="{FE5F109A-F53C-4AEE-93DA-7363D9C20AA1}">
      <formula1>$N$9:$R$9</formula1>
    </dataValidation>
    <dataValidation type="list" allowBlank="1" showInputMessage="1" showErrorMessage="1" sqref="G16:L16" xr:uid="{B3D214FD-0206-43AF-9D16-D5474757399F}">
      <formula1>$N$16:$Q$16</formula1>
    </dataValidation>
  </dataValidations>
  <pageMargins left="0.70866141732283472" right="0.51181102362204722" top="0.55118110236220474" bottom="0.55118110236220474" header="0.31496062992125984" footer="0.31496062992125984"/>
  <pageSetup paperSize="9" scale="6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07960c7-3adb-4e26-8691-153a0ed0433a">
      <UserInfo>
        <DisplayName/>
        <AccountId xsi:nil="true"/>
        <AccountType/>
      </UserInfo>
    </SharedWithUsers>
    <MediaLengthInSeconds xmlns="f88e96c3-f1ad-413e-82ba-03760a3f83f4" xsi:nil="true"/>
    <TaxCatchAll xmlns="307960c7-3adb-4e26-8691-153a0ed0433a" xsi:nil="true"/>
    <lcf76f155ced4ddcb4097134ff3c332f xmlns="f88e96c3-f1ad-413e-82ba-03760a3f83f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018FBB2D1D2B54C9CB26E67D23F9F65" ma:contentTypeVersion="25" ma:contentTypeDescription="新しいドキュメントを作成します。" ma:contentTypeScope="" ma:versionID="3bf28cc2c3c0ded6f4777455c0d13d51">
  <xsd:schema xmlns:xsd="http://www.w3.org/2001/XMLSchema" xmlns:xs="http://www.w3.org/2001/XMLSchema" xmlns:p="http://schemas.microsoft.com/office/2006/metadata/properties" xmlns:ns2="f88e96c3-f1ad-413e-82ba-03760a3f83f4" xmlns:ns3="307960c7-3adb-4e26-8691-153a0ed0433a" targetNamespace="http://schemas.microsoft.com/office/2006/metadata/properties" ma:root="true" ma:fieldsID="9bf1f3f45379505dcb6ae9120531104f" ns2:_="" ns3:_="">
    <xsd:import namespace="f88e96c3-f1ad-413e-82ba-03760a3f83f4"/>
    <xsd:import namespace="307960c7-3adb-4e26-8691-153a0ed0433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8e96c3-f1ad-413e-82ba-03760a3f83f4"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AutoTags" ma:index="6" nillable="true" ma:displayName="Tags" ma:hidden="true" ma:internalName="MediaServiceAutoTags" ma:readOnly="true">
      <xsd:simpleType>
        <xsd:restriction base="dms:Text"/>
      </xsd:simpleType>
    </xsd:element>
    <xsd:element name="MediaServiceOCR" ma:index="7" nillable="true" ma:displayName="Extracted Text" ma:hidden="true" ma:internalName="MediaServiceOCR" ma:readOnly="true">
      <xsd:simpleType>
        <xsd:restriction base="dms:Note"/>
      </xsd:simpleType>
    </xsd:element>
    <xsd:element name="MediaServiceGenerationTime" ma:index="8" nillable="true" ma:displayName="MediaServiceGenerationTime" ma:hidden="true" ma:internalName="MediaServiceGenerationTime" ma:readOnly="true">
      <xsd:simpleType>
        <xsd:restriction base="dms:Text"/>
      </xsd:simpleType>
    </xsd:element>
    <xsd:element name="MediaServiceEventHashCode" ma:index="9" nillable="true" ma:displayName="MediaServiceEventHashCode" ma:hidden="true" ma:internalName="MediaServiceEventHashCode" ma:readOnly="true">
      <xsd:simpleType>
        <xsd:restriction base="dms:Text"/>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hidden="true" ma:internalName="MediaServiceLocatio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hidden="true" ma:internalName="MediaServiceKeyPoints" ma:readOnly="true">
      <xsd:simpleType>
        <xsd:restriction base="dms:Note"/>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6b36668-4a28-468d-877c-b40f652bc0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07960c7-3adb-4e26-8691-153a0ed0433a" elementFormDefault="qualified">
    <xsd:import namespace="http://schemas.microsoft.com/office/2006/documentManagement/types"/>
    <xsd:import namespace="http://schemas.microsoft.com/office/infopath/2007/PartnerControls"/>
    <xsd:element name="SharedWithUsers" ma:index="14" nillable="true" ma:displayName="共有相手"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hidden="true" ma:internalName="SharedWithDetails" ma:readOnly="true">
      <xsd:simpleType>
        <xsd:restriction base="dms:Note"/>
      </xsd:simpleType>
    </xsd:element>
    <xsd:element name="TaxCatchAll" ma:index="19" nillable="true" ma:displayName="Taxonomy Catch All Column" ma:hidden="true" ma:list="{e1e64bcd-3d02-4e77-a7d5-ccb2fcf9f325}" ma:internalName="TaxCatchAll" ma:readOnly="false" ma:showField="CatchAllData" ma:web="307960c7-3adb-4e26-8691-153a0ed043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コンテンツ タイプ"/>
        <xsd:element ref="dc:title" minOccurs="0" maxOccurs="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3D8EAD-A3A1-4162-B3BE-283A134B321F}">
  <ds:schemaRefs>
    <ds:schemaRef ds:uri="http://schemas.microsoft.com/sharepoint/v3/contenttype/forms"/>
  </ds:schemaRefs>
</ds:datastoreItem>
</file>

<file path=customXml/itemProps2.xml><?xml version="1.0" encoding="utf-8"?>
<ds:datastoreItem xmlns:ds="http://schemas.openxmlformats.org/officeDocument/2006/customXml" ds:itemID="{DAAC1474-EB43-4F72-AF28-5A9A001E1193}">
  <ds:schemaRefs>
    <ds:schemaRef ds:uri="http://schemas.microsoft.com/office/2006/documentManagement/types"/>
    <ds:schemaRef ds:uri="http://schemas.openxmlformats.org/package/2006/metadata/core-properties"/>
    <ds:schemaRef ds:uri="http://purl.org/dc/elements/1.1/"/>
    <ds:schemaRef ds:uri="307960c7-3adb-4e26-8691-153a0ed0433a"/>
    <ds:schemaRef ds:uri="http://schemas.microsoft.com/office/2006/metadata/properties"/>
    <ds:schemaRef ds:uri="f88e96c3-f1ad-413e-82ba-03760a3f83f4"/>
    <ds:schemaRef ds:uri="http://purl.org/dc/term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8628F74A-17E8-4F86-800E-C267C790E1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8e96c3-f1ad-413e-82ba-03760a3f83f4"/>
    <ds:schemaRef ds:uri="307960c7-3adb-4e26-8691-153a0ed04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様式5-1_棟番号1</vt:lpstr>
      <vt:lpstr>様式5-1_棟番号2</vt:lpstr>
      <vt:lpstr>様式5-1_棟番号3</vt:lpstr>
      <vt:lpstr>様式5-1_棟番号4</vt:lpstr>
      <vt:lpstr>様式5-1_棟番号5</vt:lpstr>
      <vt:lpstr>様式5-1_棟番号6</vt:lpstr>
      <vt:lpstr>様式5-1_棟番号7</vt:lpstr>
      <vt:lpstr>様式5-1_棟番号8</vt:lpstr>
      <vt:lpstr>様式5-1_棟番号9</vt:lpstr>
      <vt:lpstr>様式5-1_棟番号10</vt:lpstr>
      <vt:lpstr>様式5-2</vt:lpstr>
      <vt:lpstr>様式6</vt:lpstr>
      <vt:lpstr>様式7-1</vt:lpstr>
      <vt:lpstr>様式7-2</vt:lpstr>
      <vt:lpstr>様式8</vt:lpstr>
      <vt:lpstr>'様式5-1_棟番号1'!Print_Area</vt:lpstr>
      <vt:lpstr>'様式5-1_棟番号10'!Print_Area</vt:lpstr>
      <vt:lpstr>'様式5-1_棟番号2'!Print_Area</vt:lpstr>
      <vt:lpstr>'様式5-1_棟番号3'!Print_Area</vt:lpstr>
      <vt:lpstr>'様式5-1_棟番号4'!Print_Area</vt:lpstr>
      <vt:lpstr>'様式5-1_棟番号5'!Print_Area</vt:lpstr>
      <vt:lpstr>'様式5-1_棟番号6'!Print_Area</vt:lpstr>
      <vt:lpstr>'様式5-1_棟番号7'!Print_Area</vt:lpstr>
      <vt:lpstr>'様式5-1_棟番号8'!Print_Area</vt:lpstr>
      <vt:lpstr>'様式5-1_棟番号9'!Print_Area</vt:lpstr>
      <vt:lpstr>'様式5-2'!Print_Area</vt:lpstr>
      <vt:lpstr>様式6!Print_Area</vt:lpstr>
      <vt:lpstr>'様式7-1'!Print_Area</vt:lpstr>
      <vt:lpstr>'様式7-2'!Print_Area</vt:lpstr>
      <vt:lpstr>様式8!Print_Area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2022-03-30T03:13:11Z</cp:lastPrinted>
  <dcterms:created xsi:type="dcterms:W3CDTF">2020-04-07T01:03:55Z</dcterms:created>
  <dcterms:modified xsi:type="dcterms:W3CDTF">2026-04-27T02:42:13Z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0x0101006018FBB2D1D2B54C9CB26E67D23F9F65</vt:lpwstr>
  </property>
  <property fmtid="{D5CDD505-2E9C-101B-9397-08002B2CF9AE}" pid="3" name="Order">
    <vt:r8>5959100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ediaServiceImageTags">
    <vt:lpwstr/>
  </property>
</Properties>
</file>